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6-2028 годы\1 Чтение\Решение\"/>
    </mc:Choice>
  </mc:AlternateContent>
  <bookViews>
    <workbookView xWindow="0" yWindow="0" windowWidth="28800" windowHeight="11835"/>
  </bookViews>
  <sheets>
    <sheet name="Все года" sheetId="1" r:id="rId1"/>
  </sheets>
  <definedNames>
    <definedName name="_xlnm.Print_Titles" localSheetId="0">'Все года'!$7:$9</definedName>
  </definedNames>
  <calcPr calcId="152511"/>
</workbook>
</file>

<file path=xl/calcChain.xml><?xml version="1.0" encoding="utf-8"?>
<calcChain xmlns="http://schemas.openxmlformats.org/spreadsheetml/2006/main">
  <c r="G428" i="1" l="1"/>
  <c r="H428" i="1"/>
  <c r="F429" i="1"/>
  <c r="G10" i="1"/>
  <c r="H10" i="1"/>
  <c r="G446" i="1" l="1"/>
  <c r="H446" i="1"/>
  <c r="F446" i="1"/>
  <c r="G447" i="1"/>
  <c r="H447" i="1"/>
  <c r="F447" i="1"/>
  <c r="G448" i="1"/>
  <c r="H448" i="1"/>
  <c r="F448" i="1"/>
  <c r="G440" i="1"/>
  <c r="G439" i="1" s="1"/>
  <c r="H440" i="1"/>
  <c r="H439" i="1" s="1"/>
  <c r="G441" i="1"/>
  <c r="H441" i="1"/>
  <c r="F441" i="1"/>
  <c r="F440" i="1" s="1"/>
  <c r="F439" i="1" s="1"/>
  <c r="G443" i="1"/>
  <c r="H443" i="1"/>
  <c r="G444" i="1"/>
  <c r="H444" i="1"/>
  <c r="F444" i="1"/>
  <c r="F443" i="1" s="1"/>
  <c r="G433" i="1"/>
  <c r="G432" i="1" s="1"/>
  <c r="H433" i="1"/>
  <c r="H432" i="1" s="1"/>
  <c r="F433" i="1"/>
  <c r="F432" i="1" s="1"/>
  <c r="G430" i="1"/>
  <c r="G429" i="1" s="1"/>
  <c r="H430" i="1"/>
  <c r="H429" i="1" s="1"/>
  <c r="F430" i="1"/>
  <c r="F428" i="1" s="1"/>
  <c r="F10" i="1" s="1"/>
  <c r="G426" i="1"/>
  <c r="G425" i="1" s="1"/>
  <c r="G424" i="1" s="1"/>
  <c r="H426" i="1"/>
  <c r="H425" i="1" s="1"/>
  <c r="H424" i="1" s="1"/>
  <c r="F426" i="1"/>
  <c r="F425" i="1" s="1"/>
  <c r="F424" i="1" s="1"/>
  <c r="G419" i="1"/>
  <c r="H419" i="1"/>
  <c r="F419" i="1"/>
  <c r="G422" i="1"/>
  <c r="H422" i="1"/>
  <c r="F422" i="1"/>
  <c r="G415" i="1"/>
  <c r="G414" i="1" s="1"/>
  <c r="G413" i="1" s="1"/>
  <c r="H415" i="1"/>
  <c r="H414" i="1" s="1"/>
  <c r="H413" i="1" s="1"/>
  <c r="F415" i="1"/>
  <c r="F414" i="1" s="1"/>
  <c r="F413" i="1" s="1"/>
  <c r="G411" i="1"/>
  <c r="G410" i="1" s="1"/>
  <c r="G409" i="1" s="1"/>
  <c r="H411" i="1"/>
  <c r="H410" i="1" s="1"/>
  <c r="H409" i="1" s="1"/>
  <c r="F411" i="1"/>
  <c r="F410" i="1" s="1"/>
  <c r="F409" i="1" s="1"/>
  <c r="G397" i="1"/>
  <c r="G396" i="1" s="1"/>
  <c r="H397" i="1"/>
  <c r="H396" i="1" s="1"/>
  <c r="F397" i="1"/>
  <c r="F396" i="1" s="1"/>
  <c r="G394" i="1"/>
  <c r="H394" i="1"/>
  <c r="F394" i="1"/>
  <c r="G392" i="1"/>
  <c r="H392" i="1"/>
  <c r="F392" i="1"/>
  <c r="G388" i="1"/>
  <c r="G387" i="1" s="1"/>
  <c r="H388" i="1"/>
  <c r="H387" i="1" s="1"/>
  <c r="F388" i="1"/>
  <c r="F387" i="1" s="1"/>
  <c r="G385" i="1"/>
  <c r="G384" i="1" s="1"/>
  <c r="H385" i="1"/>
  <c r="H384" i="1" s="1"/>
  <c r="F385" i="1"/>
  <c r="F384" i="1" s="1"/>
  <c r="G380" i="1"/>
  <c r="G379" i="1" s="1"/>
  <c r="G378" i="1" s="1"/>
  <c r="H380" i="1"/>
  <c r="H379" i="1" s="1"/>
  <c r="H378" i="1" s="1"/>
  <c r="F380" i="1"/>
  <c r="F379" i="1" s="1"/>
  <c r="F378" i="1" s="1"/>
  <c r="G376" i="1"/>
  <c r="G375" i="1" s="1"/>
  <c r="G374" i="1" s="1"/>
  <c r="H376" i="1"/>
  <c r="H375" i="1" s="1"/>
  <c r="H374" i="1" s="1"/>
  <c r="F376" i="1"/>
  <c r="F375" i="1" s="1"/>
  <c r="F374" i="1" s="1"/>
  <c r="G364" i="1"/>
  <c r="G363" i="1" s="1"/>
  <c r="G362" i="1" s="1"/>
  <c r="H364" i="1"/>
  <c r="H363" i="1" s="1"/>
  <c r="H362" i="1" s="1"/>
  <c r="F364" i="1"/>
  <c r="F363" i="1" s="1"/>
  <c r="F362" i="1" s="1"/>
  <c r="G356" i="1"/>
  <c r="H356" i="1"/>
  <c r="F356" i="1"/>
  <c r="G354" i="1"/>
  <c r="H354" i="1"/>
  <c r="F354" i="1"/>
  <c r="G346" i="1"/>
  <c r="H346" i="1"/>
  <c r="F346" i="1"/>
  <c r="G344" i="1"/>
  <c r="H344" i="1"/>
  <c r="F344" i="1"/>
  <c r="G418" i="1" l="1"/>
  <c r="G417" i="1" s="1"/>
  <c r="F418" i="1"/>
  <c r="F417" i="1" s="1"/>
  <c r="H418" i="1"/>
  <c r="H417" i="1" s="1"/>
  <c r="H383" i="1"/>
  <c r="G383" i="1"/>
  <c r="F391" i="1"/>
  <c r="F390" i="1" s="1"/>
  <c r="H391" i="1"/>
  <c r="H390" i="1" s="1"/>
  <c r="G391" i="1"/>
  <c r="G390" i="1" s="1"/>
  <c r="F383" i="1"/>
  <c r="G341" i="1"/>
  <c r="G313" i="1" s="1"/>
  <c r="H341" i="1"/>
  <c r="H313" i="1" s="1"/>
  <c r="F341" i="1"/>
  <c r="F313" i="1" s="1"/>
  <c r="G311" i="1"/>
  <c r="H311" i="1"/>
  <c r="F311" i="1"/>
  <c r="G307" i="1"/>
  <c r="H307" i="1"/>
  <c r="F307" i="1"/>
  <c r="G303" i="1"/>
  <c r="G302" i="1" s="1"/>
  <c r="G301" i="1" s="1"/>
  <c r="H303" i="1"/>
  <c r="H302" i="1" s="1"/>
  <c r="H301" i="1" s="1"/>
  <c r="F303" i="1"/>
  <c r="F302" i="1" s="1"/>
  <c r="F301" i="1" s="1"/>
  <c r="G299" i="1"/>
  <c r="G298" i="1" s="1"/>
  <c r="G297" i="1" s="1"/>
  <c r="H299" i="1"/>
  <c r="H298" i="1" s="1"/>
  <c r="H297" i="1" s="1"/>
  <c r="F299" i="1"/>
  <c r="F298" i="1" s="1"/>
  <c r="F297" i="1" s="1"/>
  <c r="G286" i="1"/>
  <c r="G285" i="1" s="1"/>
  <c r="H286" i="1"/>
  <c r="H285" i="1" s="1"/>
  <c r="F286" i="1"/>
  <c r="F285" i="1" s="1"/>
  <c r="G283" i="1"/>
  <c r="G282" i="1" s="1"/>
  <c r="H283" i="1"/>
  <c r="H282" i="1" s="1"/>
  <c r="F283" i="1"/>
  <c r="F282" i="1" s="1"/>
  <c r="G275" i="1"/>
  <c r="H275" i="1"/>
  <c r="F275" i="1"/>
  <c r="G271" i="1"/>
  <c r="H271" i="1"/>
  <c r="F271" i="1"/>
  <c r="G266" i="1"/>
  <c r="G265" i="1" s="1"/>
  <c r="G264" i="1" s="1"/>
  <c r="H266" i="1"/>
  <c r="H265" i="1" s="1"/>
  <c r="H264" i="1" s="1"/>
  <c r="F266" i="1"/>
  <c r="F265" i="1" s="1"/>
  <c r="F264" i="1" s="1"/>
  <c r="G237" i="1"/>
  <c r="H237" i="1"/>
  <c r="F237" i="1"/>
  <c r="G261" i="1"/>
  <c r="H261" i="1"/>
  <c r="F261" i="1"/>
  <c r="G257" i="1"/>
  <c r="H257" i="1"/>
  <c r="F257" i="1"/>
  <c r="G253" i="1"/>
  <c r="H253" i="1"/>
  <c r="F253" i="1"/>
  <c r="G248" i="1"/>
  <c r="H248" i="1"/>
  <c r="F248" i="1"/>
  <c r="G245" i="1"/>
  <c r="H245" i="1"/>
  <c r="F245" i="1"/>
  <c r="G243" i="1"/>
  <c r="H243" i="1"/>
  <c r="F243" i="1"/>
  <c r="G241" i="1"/>
  <c r="H241" i="1"/>
  <c r="F241" i="1"/>
  <c r="G226" i="1"/>
  <c r="G225" i="1" s="1"/>
  <c r="G224" i="1" s="1"/>
  <c r="H226" i="1"/>
  <c r="H225" i="1" s="1"/>
  <c r="H224" i="1" s="1"/>
  <c r="F226" i="1"/>
  <c r="F225" i="1" s="1"/>
  <c r="F224" i="1" s="1"/>
  <c r="G222" i="1"/>
  <c r="G221" i="1" s="1"/>
  <c r="G220" i="1" s="1"/>
  <c r="H222" i="1"/>
  <c r="H221" i="1" s="1"/>
  <c r="H220" i="1" s="1"/>
  <c r="F222" i="1"/>
  <c r="F221" i="1" s="1"/>
  <c r="F220" i="1" s="1"/>
  <c r="G214" i="1"/>
  <c r="G213" i="1" s="1"/>
  <c r="G212" i="1" s="1"/>
  <c r="H214" i="1"/>
  <c r="H213" i="1" s="1"/>
  <c r="H212" i="1" s="1"/>
  <c r="F214" i="1"/>
  <c r="F213" i="1" s="1"/>
  <c r="F212" i="1" s="1"/>
  <c r="G208" i="1"/>
  <c r="H208" i="1"/>
  <c r="F208" i="1"/>
  <c r="G204" i="1"/>
  <c r="H204" i="1"/>
  <c r="F204" i="1"/>
  <c r="G200" i="1"/>
  <c r="G199" i="1" s="1"/>
  <c r="G198" i="1" s="1"/>
  <c r="H200" i="1"/>
  <c r="H199" i="1" s="1"/>
  <c r="H198" i="1" s="1"/>
  <c r="F200" i="1"/>
  <c r="F199" i="1" s="1"/>
  <c r="F198" i="1" s="1"/>
  <c r="G196" i="1"/>
  <c r="G195" i="1" s="1"/>
  <c r="G194" i="1" s="1"/>
  <c r="H196" i="1"/>
  <c r="H195" i="1" s="1"/>
  <c r="H194" i="1" s="1"/>
  <c r="F196" i="1"/>
  <c r="F195" i="1" s="1"/>
  <c r="F194" i="1" s="1"/>
  <c r="G190" i="1"/>
  <c r="H190" i="1"/>
  <c r="F190" i="1"/>
  <c r="G188" i="1"/>
  <c r="H188" i="1"/>
  <c r="F188" i="1"/>
  <c r="G181" i="1"/>
  <c r="H181" i="1"/>
  <c r="F181" i="1"/>
  <c r="G174" i="1"/>
  <c r="H174" i="1"/>
  <c r="F174" i="1"/>
  <c r="G171" i="1"/>
  <c r="H171" i="1"/>
  <c r="F171" i="1"/>
  <c r="G169" i="1"/>
  <c r="H169" i="1"/>
  <c r="F169" i="1"/>
  <c r="G163" i="1"/>
  <c r="H163" i="1"/>
  <c r="F163" i="1"/>
  <c r="G159" i="1"/>
  <c r="G158" i="1" s="1"/>
  <c r="G157" i="1" s="1"/>
  <c r="H159" i="1"/>
  <c r="H158" i="1" s="1"/>
  <c r="H157" i="1" s="1"/>
  <c r="F159" i="1"/>
  <c r="F158" i="1" s="1"/>
  <c r="F157" i="1" s="1"/>
  <c r="G154" i="1"/>
  <c r="H154" i="1"/>
  <c r="F154" i="1"/>
  <c r="G152" i="1"/>
  <c r="H152" i="1"/>
  <c r="F152" i="1"/>
  <c r="G143" i="1"/>
  <c r="H143" i="1"/>
  <c r="F143" i="1"/>
  <c r="G132" i="1"/>
  <c r="H132" i="1"/>
  <c r="F132" i="1"/>
  <c r="G92" i="1"/>
  <c r="H92" i="1"/>
  <c r="F92" i="1"/>
  <c r="G87" i="1"/>
  <c r="H87" i="1"/>
  <c r="F87" i="1"/>
  <c r="G81" i="1"/>
  <c r="H81" i="1"/>
  <c r="F81" i="1"/>
  <c r="G77" i="1"/>
  <c r="H77" i="1"/>
  <c r="F77" i="1"/>
  <c r="G73" i="1"/>
  <c r="H73" i="1"/>
  <c r="F73" i="1"/>
  <c r="G69" i="1"/>
  <c r="H69" i="1"/>
  <c r="F69" i="1"/>
  <c r="G66" i="1"/>
  <c r="H66" i="1"/>
  <c r="F66" i="1"/>
  <c r="G63" i="1"/>
  <c r="H63" i="1"/>
  <c r="F63" i="1"/>
  <c r="G59" i="1"/>
  <c r="H59" i="1"/>
  <c r="F59" i="1"/>
  <c r="G55" i="1"/>
  <c r="G54" i="1" s="1"/>
  <c r="H55" i="1"/>
  <c r="H54" i="1" s="1"/>
  <c r="F55" i="1"/>
  <c r="F54" i="1" s="1"/>
  <c r="G306" i="1" l="1"/>
  <c r="G305" i="1" s="1"/>
  <c r="H306" i="1"/>
  <c r="H305" i="1" s="1"/>
  <c r="F306" i="1"/>
  <c r="F305" i="1" s="1"/>
  <c r="G270" i="1"/>
  <c r="G269" i="1" s="1"/>
  <c r="F270" i="1"/>
  <c r="F269" i="1" s="1"/>
  <c r="H270" i="1"/>
  <c r="H269" i="1" s="1"/>
  <c r="G247" i="1"/>
  <c r="F247" i="1"/>
  <c r="H247" i="1"/>
  <c r="G240" i="1"/>
  <c r="F240" i="1"/>
  <c r="H240" i="1"/>
  <c r="H203" i="1"/>
  <c r="H202" i="1" s="1"/>
  <c r="G203" i="1"/>
  <c r="G202" i="1" s="1"/>
  <c r="F203" i="1"/>
  <c r="F202" i="1" s="1"/>
  <c r="F173" i="1"/>
  <c r="H173" i="1"/>
  <c r="G173" i="1"/>
  <c r="H162" i="1"/>
  <c r="G162" i="1"/>
  <c r="F162" i="1"/>
  <c r="H86" i="1"/>
  <c r="H85" i="1" s="1"/>
  <c r="G86" i="1"/>
  <c r="G85" i="1" s="1"/>
  <c r="F86" i="1"/>
  <c r="F85" i="1" s="1"/>
  <c r="G58" i="1"/>
  <c r="H58" i="1"/>
  <c r="H65" i="1"/>
  <c r="G65" i="1"/>
  <c r="F58" i="1"/>
  <c r="F65" i="1"/>
  <c r="G51" i="1"/>
  <c r="H51" i="1"/>
  <c r="F51" i="1"/>
  <c r="G48" i="1"/>
  <c r="H48" i="1"/>
  <c r="F48" i="1"/>
  <c r="G18" i="1"/>
  <c r="H18" i="1"/>
  <c r="F18" i="1"/>
  <c r="G13" i="1"/>
  <c r="H13" i="1"/>
  <c r="F13" i="1"/>
  <c r="H236" i="1" l="1"/>
  <c r="G236" i="1"/>
  <c r="F236" i="1"/>
  <c r="H161" i="1"/>
  <c r="G161" i="1"/>
  <c r="F161" i="1"/>
  <c r="G53" i="1"/>
  <c r="H53" i="1"/>
  <c r="F53" i="1"/>
  <c r="H12" i="1"/>
  <c r="H11" i="1" s="1"/>
  <c r="G12" i="1"/>
  <c r="G11" i="1" s="1"/>
  <c r="F12" i="1"/>
  <c r="F11" i="1" s="1"/>
</calcChain>
</file>

<file path=xl/sharedStrings.xml><?xml version="1.0" encoding="utf-8"?>
<sst xmlns="http://schemas.openxmlformats.org/spreadsheetml/2006/main" count="1795" uniqueCount="738">
  <si>
    <t>Наименование</t>
  </si>
  <si>
    <t>ЦСР</t>
  </si>
  <si>
    <t>ВР</t>
  </si>
  <si>
    <t>Рз</t>
  </si>
  <si>
    <t>Пр</t>
  </si>
  <si>
    <t>Сумма</t>
  </si>
  <si>
    <t>2027 г.</t>
  </si>
  <si>
    <t>2028 г.</t>
  </si>
  <si>
    <t>Всего</t>
  </si>
  <si>
    <t>01.0.00.00000</t>
  </si>
  <si>
    <t>Комплексы процессных меропрятий</t>
  </si>
  <si>
    <t>01.4.00.00000</t>
  </si>
  <si>
    <t>Комплекс процессных мероприятий «Обеспечение территориальной и экономической доступности дошкольного образования»</t>
  </si>
  <si>
    <t>01.4.01.00000</t>
  </si>
  <si>
    <t>01.4.01.04070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</si>
  <si>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</si>
  <si>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</si>
  <si>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</si>
  <si>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</si>
  <si>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</si>
  <si>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200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</si>
  <si>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</si>
  <si>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600</t>
  </si>
  <si>
    <t>01.4.01.04090</t>
  </si>
  <si>
    <t>300</t>
  </si>
  <si>
    <t>10</t>
  </si>
  <si>
    <t>04</t>
  </si>
  <si>
    <t>Комплекс процессных мероприятий «Обеспечение доступности качественного общего образования, дополнительного образования и дополнительного профессионального образования»</t>
  </si>
  <si>
    <t>01.4.02.00000</t>
  </si>
  <si>
    <t>01.4.02.03180</t>
  </si>
  <si>
    <t>01.4.02.03210</t>
  </si>
  <si>
    <t>09</t>
  </si>
  <si>
    <t>01.4.02.03230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</si>
  <si>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</si>
  <si>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</si>
  <si>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</si>
  <si>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</t>
  </si>
  <si>
    <t>01.4.02.03260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</si>
  <si>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</si>
  <si>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</si>
  <si>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</si>
  <si>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01.4.02.03310</t>
  </si>
  <si>
    <t>01.4.02.Г3420</t>
  </si>
  <si>
    <t>Детские дошкольные учреждения (Предоставление субсидий бюджетным, автономным учреждениям и иным некоммерческим организациям)</t>
  </si>
  <si>
    <t>01.4.02.Г3421</t>
  </si>
  <si>
    <t>Общеобразовательные учреждения (Предоставление субсидий бюджетным, автономным учреждениям и иным некоммерческим организациям)</t>
  </si>
  <si>
    <t>01.4.02.Г3423</t>
  </si>
  <si>
    <t>Учреждения дополнительного образования (Предоставление субсидий бюджетным, автономным учреждениям и иным некоммерческим организациям)</t>
  </si>
  <si>
    <t>03</t>
  </si>
  <si>
    <t>01.4.02.КУ420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</si>
  <si>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</si>
  <si>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</si>
  <si>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01.4.02.КУ421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</si>
  <si>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</si>
  <si>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</si>
  <si>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(Социальное обеспечение и иные выплаты населению)</t>
  </si>
  <si>
    <t>01.4.02.КУ423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</si>
  <si>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</si>
  <si>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</si>
  <si>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01.4.02.КУ424</t>
  </si>
  <si>
    <t>Функционирование центра психолого-педагогической, медицинской и социальной помощи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</si>
  <si>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центра психолого-педагогической, медицинской и социальной помощи (Закупка товаров, работ и услуг для обеспечения государственных (муниципальных) нужд)</t>
  </si>
  <si>
    <t>01.4.02.КУ432</t>
  </si>
  <si>
    <t>Мероприятия по проведению оздоровительной кампании детей (Закупка товаров, работ и услуг для обеспечения государственных (муниципальных) нужд)</t>
  </si>
  <si>
    <t>01.4.02.КУ433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</si>
  <si>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</si>
  <si>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</si>
  <si>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01.4.02.НП420</t>
  </si>
  <si>
    <t>Детские дошкольные учреждения (Иные бюджетные ассигнования)</t>
  </si>
  <si>
    <t>800</t>
  </si>
  <si>
    <t>01.4.02.НП421</t>
  </si>
  <si>
    <t>Общеобразовательные учреждения (Иные бюджетные ассигнования)</t>
  </si>
  <si>
    <t>01.4.02.НП423</t>
  </si>
  <si>
    <t>Учреждения дополнительного образования (Иные бюджетные ассигнования)</t>
  </si>
  <si>
    <t>01.4.02.НП433</t>
  </si>
  <si>
    <t>Общеобразовательные учреждения для обучающихся с ограниченными возможностями здоровья (Иные бюджетные ассигнования)</t>
  </si>
  <si>
    <t>01.4.03.00000</t>
  </si>
  <si>
    <t>01.4.03.43100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</si>
  <si>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</si>
  <si>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</si>
  <si>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01.4.04.00000</t>
  </si>
  <si>
    <t>01.4.04.КУ421</t>
  </si>
  <si>
    <t>02.0.00.00000</t>
  </si>
  <si>
    <t>Региональный проект, реализуемый в составе национальных проектов</t>
  </si>
  <si>
    <t>02.1.00.00000</t>
  </si>
  <si>
    <t>Региональный проект "Семейные ценности и инфраструктура культуры"</t>
  </si>
  <si>
    <t>02.1.Я5.00000</t>
  </si>
  <si>
    <t>02.1.Я5.54540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</si>
  <si>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</si>
  <si>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08</t>
  </si>
  <si>
    <t>02.1.Я5.55192</t>
  </si>
  <si>
    <t>Приобретение музыкальных инструментов,оборудования и учебных материалов для детских школ искусств и училищ (Закупка товаров, работ и услуг для обеспечения государственных (муниципальных) нужд)</t>
  </si>
  <si>
    <t>Региональные проекты, реализуемые вне национальных проектов</t>
  </si>
  <si>
    <t>02.2.00.00000</t>
  </si>
  <si>
    <t>02.2.01.00000</t>
  </si>
  <si>
    <t>02.2.01.R5191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</si>
  <si>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</si>
  <si>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02.2.01.R5194</t>
  </si>
  <si>
    <t>Государственная поддержка лучших работников муниципальных учреждений культуры, находящихся на территориях сельских поселений (Социальное обеспечение и иные выплаты населению)</t>
  </si>
  <si>
    <t>02.2.01.R5195</t>
  </si>
  <si>
    <t>Государственная поддержка лучших муниципальных учреждений культуры, находящихся на территориях сельских поселений (Закупка товаров, работ и услуг для обеспечения государственных (муниципальных) нужд)</t>
  </si>
  <si>
    <t>Региональный проект "Сохранение и развитие учреждений в сфере культуры"</t>
  </si>
  <si>
    <t>02.2.02.00000</t>
  </si>
  <si>
    <t>02.2.02.L4670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</si>
  <si>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</si>
  <si>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Комплексы процессных мероприятий</t>
  </si>
  <si>
    <t>02.4.00.00000</t>
  </si>
  <si>
    <t>02.4.01.00000</t>
  </si>
  <si>
    <t>02.4.01.КУ440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</si>
  <si>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</si>
  <si>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02.4.01.КУ442</t>
  </si>
  <si>
    <t>Библиотеки (Закупка товаров, работ и услуг для обеспечения государственных (муниципальных) нужд)</t>
  </si>
  <si>
    <t>02.4.02.00000</t>
  </si>
  <si>
    <t>02.4.02.КУ441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</si>
  <si>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</si>
  <si>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</si>
  <si>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02.4.02.НП441</t>
  </si>
  <si>
    <t>Музеи и постоянные выставки (Иные бюджетные ассигнования)</t>
  </si>
  <si>
    <t>Комплекс процессных мероприятий "Развитие системы художественного образования, выявление и поддержка молодых дарований"</t>
  </si>
  <si>
    <t>02.4.03.00000</t>
  </si>
  <si>
    <t>02.4.03.КУ423</t>
  </si>
  <si>
    <t>02.4.03.НП423</t>
  </si>
  <si>
    <t>02.4.04.00000</t>
  </si>
  <si>
    <t>02.4.04.КУ442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</si>
  <si>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</si>
  <si>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02.4.04.НП442</t>
  </si>
  <si>
    <t>Библиотеки (Иные бюджетные ассигнования)</t>
  </si>
  <si>
    <t>Комплекс процессных мероприятий "Сохранение традиционного художественного творчества, национальных культур и развития культурно-досуговой деятельности"</t>
  </si>
  <si>
    <t>02.4.05.00000</t>
  </si>
  <si>
    <t>02.4.05.КУ440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</si>
  <si>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</si>
  <si>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02.4.05.НП440</t>
  </si>
  <si>
    <t>Учреждения культуры и мероприятия в сфере культуры (Иные бюджетные ассигнования)</t>
  </si>
  <si>
    <t>03.0.00.00000</t>
  </si>
  <si>
    <t>03.4.00.00000</t>
  </si>
  <si>
    <t>Комплекс процессных мероприятий «Социальное обслуживание населения»</t>
  </si>
  <si>
    <t>03.4.01.00000</t>
  </si>
  <si>
    <t>03.4.01.28630</t>
  </si>
  <si>
    <t>Осуществление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</si>
  <si>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</si>
  <si>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</si>
  <si>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социальному обслуживанию граждан (Иные бюджетные ассигнования)</t>
  </si>
  <si>
    <t>Комплекс процессных мероприятий «Предоставление мер социальной поддержки»</t>
  </si>
  <si>
    <t>03.4.02.00000</t>
  </si>
  <si>
    <t>03.4.02.06300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</si>
  <si>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</si>
  <si>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</si>
  <si>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03.4.02.28340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</si>
  <si>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</si>
  <si>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 (Социальное обеспечение и иные выплаты населению)</t>
  </si>
  <si>
    <t>03.4.02.28350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</si>
  <si>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</si>
  <si>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 (Социальное обеспечение и иные выплаты населению)</t>
  </si>
  <si>
    <t>03.4.02.28360</t>
  </si>
  <si>
    <t>Осуществление переданных государственных полномочий по социальной поддержке ветеранов труда Челябинской области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</si>
  <si>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ветеранов труда Челябинской области (Социальное обеспечение и иные выплаты населению)</t>
  </si>
  <si>
    <t>03.4.02.28370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</si>
  <si>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</si>
  <si>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</si>
  <si>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</si>
  <si>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03.4.02.28380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</si>
  <si>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</si>
  <si>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 (Социальное обеспечение и иные выплаты населению)</t>
  </si>
  <si>
    <t>03.4.02.28400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</si>
  <si>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</si>
  <si>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 (Социальное обеспечение и иные выплаты населению)</t>
  </si>
  <si>
    <t>03.4.02.28420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</si>
  <si>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</si>
  <si>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</si>
  <si>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(Социальное обеспечение и иные выплаты населению)</t>
  </si>
  <si>
    <t>03.4.02.28430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</si>
  <si>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</si>
  <si>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(Социальное обеспечение и иные выплаты населению)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</si>
  <si>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(Предоставление субсидий бюджетным, автономным учреждениям и иным некоммерческим организациям)</t>
  </si>
  <si>
    <t>03.4.02.28440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</si>
  <si>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</si>
  <si>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 (Социальное обеспечение и иные выплаты населению)</t>
  </si>
  <si>
    <t>03.4.02.28450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</si>
  <si>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 (Социальное обеспечение и иные выплаты населению)</t>
  </si>
  <si>
    <t>03.4.02.28460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</si>
  <si>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</si>
  <si>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 (Социальное обеспечение и иные выплаты населению)</t>
  </si>
  <si>
    <t>03.4.02.28560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</si>
  <si>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</si>
  <si>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03.4.02.28580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</si>
  <si>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</si>
  <si>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03.4.02.28600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</si>
  <si>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</t>
  </si>
  <si>
    <t>03.4.02.49100</t>
  </si>
  <si>
    <t>03.4.02.50007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</si>
  <si>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</si>
  <si>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03.4.02.50009</t>
  </si>
  <si>
    <t>Реабилитация участников СВО и членов их семей различными методами (Предоставление субсидий бюджетным, автономным учреждениям и иным некоммерческим организациям)</t>
  </si>
  <si>
    <t>03.4.02.50055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</si>
  <si>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</si>
  <si>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03.4.02.51400</t>
  </si>
  <si>
    <t>Другие мероприятия в области социальной политики (Социальное обеспечение и иные выплаты населению)</t>
  </si>
  <si>
    <t>03.4.02.52200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</si>
  <si>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</si>
  <si>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</si>
  <si>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03.4.02.52500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</si>
  <si>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</si>
  <si>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</si>
  <si>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03.4.02.S8370</t>
  </si>
  <si>
    <t>Софинансирование на организацию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</si>
  <si>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Комплекс процессных мероприятий «Содействие росту реальных доходов семей с детьми»</t>
  </si>
  <si>
    <t>03.4.03.00000</t>
  </si>
  <si>
    <t>03.4.03.06300</t>
  </si>
  <si>
    <t>03.4.03.28010</t>
  </si>
  <si>
    <t>Осуществление переданных государственных полномочий по выплате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</si>
  <si>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выплате областного единовременного пособия при рождении ребенка (Социальное обеспечение и иные выплаты населению)</t>
  </si>
  <si>
    <t>03.4.03.28040</t>
  </si>
  <si>
    <t>Осуществление переданных государственных полномочий по выплате пособия на ребенка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</si>
  <si>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выплате пособия на ребенка (Социальное обеспечение и иные выплаты населению)</t>
  </si>
  <si>
    <t>03.4.03.28050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</si>
  <si>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</si>
  <si>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 (Социальное обеспечение и иные выплаты населению)</t>
  </si>
  <si>
    <t>03.4.03.28120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</si>
  <si>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</si>
  <si>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03.4.03.28770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</si>
  <si>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 (Закупка товаров, работ и услуг для обеспечения государственных (муниципальных) нужд)</t>
  </si>
  <si>
    <t>03.4.03.50008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</si>
  <si>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</si>
  <si>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Комплекс процессных мероприятий «Предоставление мер социальной поддержки детям-сиротам и детям, оставшимся без попечения родителей»</t>
  </si>
  <si>
    <t>03.4.04.00000</t>
  </si>
  <si>
    <t>03.4.04.28160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</si>
  <si>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</si>
  <si>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</si>
  <si>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 (Иные бюджетные ассигнования)</t>
  </si>
  <si>
    <t>03.4.04.28170</t>
  </si>
  <si>
    <t>Осуществление переданных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</si>
  <si>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и осуществлению деятельности по опеке и попечительству (Закупка товаров, работ и услуг для обеспечения государственных (муниципальных) нужд)</t>
  </si>
  <si>
    <t>03.4.04.28190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</si>
  <si>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 (Капитальные вложения в объекты государственной (муниципальной) собственности)</t>
  </si>
  <si>
    <t>400</t>
  </si>
  <si>
    <t>03.4.04.28200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</si>
  <si>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</si>
  <si>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 (Социальное обеспечение и иные выплаты населению)</t>
  </si>
  <si>
    <t>Комплекс процессных мероприятий «Доступная среда»</t>
  </si>
  <si>
    <t>03.4.05.00000</t>
  </si>
  <si>
    <t>03.4.05.28660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</si>
  <si>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</si>
  <si>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03.4.06.00000</t>
  </si>
  <si>
    <t>03.4.06.20401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</si>
  <si>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</si>
  <si>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03.4.06.НП204</t>
  </si>
  <si>
    <t>Центральный аппарат за счет средств местного бюджета (Иные бюджетные ассигнования)</t>
  </si>
  <si>
    <t>05.0.00.00000</t>
  </si>
  <si>
    <t>05.4.00.00000</t>
  </si>
  <si>
    <t>05.4.01.00000</t>
  </si>
  <si>
    <t>05.4.01.72000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</si>
  <si>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</si>
  <si>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13</t>
  </si>
  <si>
    <t>06.0.00.00000</t>
  </si>
  <si>
    <t>06.2.00.00000</t>
  </si>
  <si>
    <t>Региональный проект «Развитие физической культуры, массового спорта и подготовка спортивного резерва»</t>
  </si>
  <si>
    <t>06.2.01.00000</t>
  </si>
  <si>
    <t>06.2.01.S0012</t>
  </si>
  <si>
    <t>Оплата услуг специалистов по организации физкультурно-оздоровительной и спортивно-массовой работы с населением среднего возраста (Закупка товаров, работ и услуг для обеспечения государственных (муниципальных) нужд)</t>
  </si>
  <si>
    <t>11</t>
  </si>
  <si>
    <t>06.2.01.S0013</t>
  </si>
  <si>
    <t>06.2.01.S0014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</si>
  <si>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(Закупка товаров, работ и услуг для обеспечения государственных (муниципальных) нужд)</t>
  </si>
  <si>
    <t>06.2.01.S0018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</si>
  <si>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</si>
  <si>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06.2.01.S0019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</si>
  <si>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 (Закупка товаров, работ и услуг для обеспечения государственных (муниципальных) нужд)</t>
  </si>
  <si>
    <t>Региональный проект «Развитие спортивной инфраструктуры»</t>
  </si>
  <si>
    <t>06.2.02.00000</t>
  </si>
  <si>
    <t>06.2.02.S0240</t>
  </si>
  <si>
    <t>Капитальные вложения в муниципальные объекты физической культуры и спорта (Капитальные вложения в объекты государственной (муниципальной) собственности)</t>
  </si>
  <si>
    <t>05</t>
  </si>
  <si>
    <t>Региональный проект "Развитие адаптивной физической культуры и адаптивного спорта"</t>
  </si>
  <si>
    <t>06.2.03.00000</t>
  </si>
  <si>
    <t>06.2.03.S0180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</si>
  <si>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</si>
  <si>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06.4.00.00000</t>
  </si>
  <si>
    <t>06.4.01.00000</t>
  </si>
  <si>
    <t>06.4.01.00010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</si>
  <si>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</si>
  <si>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</si>
  <si>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в соответствии с календарным планом (Социальное обеспечение и иные выплаты населению)</t>
  </si>
  <si>
    <t>06.4.01.00011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</si>
  <si>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</si>
  <si>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</si>
  <si>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</si>
  <si>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06.4.02.00000</t>
  </si>
  <si>
    <t>06.4.02.00012</t>
  </si>
  <si>
    <t>Оплата услуг специалистов по организации физкультурно-оздоровительной и спортивно-массовой работы с населением среднего возраста за счет средств местного бюджета (Закупка товаров, работ и услуг для обеспечения государственных (муниципальных) нужд)</t>
  </si>
  <si>
    <t>06.4.02.00014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</si>
  <si>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за счет средств местного бюджета (Закупка товаров, работ и услуг для обеспечения государственных (муниципальных) нужд)</t>
  </si>
  <si>
    <t>06.4.02.00016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</si>
  <si>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за счет средств местного бюджета (Закупка товаров, работ и услуг для обеспечения государственных (муниципальных) нужд)</t>
  </si>
  <si>
    <t>06.4.02.00018</t>
  </si>
  <si>
    <t>Оплата услуг специалистов по организации физкультурно-оздоровительной и спортивно-массовой работы с населением старшего возраста за счет средств местного бюджета (Закупка товаров, работ и услуг для обеспечения государственных (муниципальных) нужд)</t>
  </si>
  <si>
    <t>06.4.02.00019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</si>
  <si>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</si>
  <si>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06.4.02.00120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</si>
  <si>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«Готов к труду и обороне» в центрах тестирования, созданных муниципальными образованиями за счет средств местного бюджета (Закупка товаров, работ и услуг для обеспечения государственных (муниципальных) нужд)</t>
  </si>
  <si>
    <t>Комплекс процессных мероприятий "Капитальные вложения в объекты муниципальной собственности"</t>
  </si>
  <si>
    <t>06.4.03.00000</t>
  </si>
  <si>
    <t>06.4.03.00001</t>
  </si>
  <si>
    <t>Комплекс процессных мероприятий "Обеспечение деятельности подведомственных казенных учреждений МКУ Спортивно-культурные сооружения"</t>
  </si>
  <si>
    <t>06.4.05.00000</t>
  </si>
  <si>
    <t>06.4.05.КУ482</t>
  </si>
  <si>
    <t>Обеспечение деятельности МКУ Спортивно-культурные сооружения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</si>
  <si>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МКУ Спортивно-культурные сооружения (Закупка товаров, работ и услуг для обеспечения государственных (муниципальных) нужд)</t>
  </si>
  <si>
    <t>06.4.05.НП482</t>
  </si>
  <si>
    <t>Уплата налога на имущество организаций, земельного и транспортного налогов МКУ Спортивно-культурные сооружения (Иные бюджетные ассигнования)</t>
  </si>
  <si>
    <t>07.0.00.00000</t>
  </si>
  <si>
    <t>07.4.00.00000</t>
  </si>
  <si>
    <t>07.4.01.00000</t>
  </si>
  <si>
    <t>07.4.01.20401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</si>
  <si>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</si>
  <si>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09.0.00.00000</t>
  </si>
  <si>
    <t>09.4.00.00000</t>
  </si>
  <si>
    <t>Комплекс процессных мероприятий "Подготовка и разработка документов территориального планирования"</t>
  </si>
  <si>
    <t>09.4.01.00000</t>
  </si>
  <si>
    <t>09.4.01.00102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</si>
  <si>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</si>
  <si>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12</t>
  </si>
  <si>
    <t>10.0.00.00000</t>
  </si>
  <si>
    <t>10.4.00.00000</t>
  </si>
  <si>
    <t>10.4.01.00000</t>
  </si>
  <si>
    <t>10.4.01.20401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</si>
  <si>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</si>
  <si>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10.4.01.НП204</t>
  </si>
  <si>
    <t>Комплекс процессных мероприятий "Эффективное использование муниципального имущества и земельных ресурсов"</t>
  </si>
  <si>
    <t>10.4.02.00000</t>
  </si>
  <si>
    <t>10.4.02.09002</t>
  </si>
  <si>
    <t>Оценка недвижимости, признание прав и регулирование отношений по государственной и муниципальной собственности (Закупка товаров, работ и услуг для обеспечения государственных (муниципальных) нужд)</t>
  </si>
  <si>
    <t>10.4.02.09203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</si>
  <si>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</si>
  <si>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10.4.02.34003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</si>
  <si>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</si>
  <si>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12.0.00.00000</t>
  </si>
  <si>
    <t>12.4.00.00000</t>
  </si>
  <si>
    <t>Комплекс процессных мероприятий "Обеспечение населения питьевой водой на межмуниципальном уровне"</t>
  </si>
  <si>
    <t>12.4.01.00000</t>
  </si>
  <si>
    <t>12.4.01.00003</t>
  </si>
  <si>
    <t>12.4.01.00004</t>
  </si>
  <si>
    <t>12.4.01.00007</t>
  </si>
  <si>
    <t>12.4.01.00008</t>
  </si>
  <si>
    <t>12.4.01.00009</t>
  </si>
  <si>
    <t>13.0.00.00000</t>
  </si>
  <si>
    <t>13.2.00.00000</t>
  </si>
  <si>
    <t>Региональный проект «Оказание молодым семьям государственной поддержки для улучшения жилищных условий»</t>
  </si>
  <si>
    <t>13.2.01.00000</t>
  </si>
  <si>
    <t>13.2.01.L4970</t>
  </si>
  <si>
    <t>Обеспечение жильем молодых семей (Социальное обеспечение и иные выплаты населению)</t>
  </si>
  <si>
    <t>15.0.00.00000</t>
  </si>
  <si>
    <t>15.4.00.00000</t>
  </si>
  <si>
    <t>15.4.01.00000</t>
  </si>
  <si>
    <t>15.4.01.00001</t>
  </si>
  <si>
    <t>15.4.01.00002</t>
  </si>
  <si>
    <t>15.4.01.00003</t>
  </si>
  <si>
    <t>15.4.01.00004</t>
  </si>
  <si>
    <t>15.4.01.00005</t>
  </si>
  <si>
    <t>15.4.01.00006</t>
  </si>
  <si>
    <t>15.4.01.00007</t>
  </si>
  <si>
    <t>15.4.01.00008</t>
  </si>
  <si>
    <t>15.4.01.00009</t>
  </si>
  <si>
    <t>16.0.00.00000</t>
  </si>
  <si>
    <t>Региональные проекты, реализуемые в составе национальных проектов</t>
  </si>
  <si>
    <t>16.1.00.00000</t>
  </si>
  <si>
    <t>Региональный проект «Модернизация коммунальной инфраструктуры»</t>
  </si>
  <si>
    <t>16.1.И3.00000</t>
  </si>
  <si>
    <t>16.1.И3.51540</t>
  </si>
  <si>
    <t>Реализация мероприятий по модернизации коммунальной инфраструктуры (Закупка товаров, работ и услуг для обеспечения государственных (муниципальных) нужд)</t>
  </si>
  <si>
    <t>16.2.00.00000</t>
  </si>
  <si>
    <t>Региональный проект "Модернизация объектов коммунальной инфраструктуры"</t>
  </si>
  <si>
    <t>16.2.01.00000</t>
  </si>
  <si>
    <t>16.2.01.S4020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</si>
  <si>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(Закупка товаров, работ и услуг для обеспечения государственных (муниципальных) нужд)</t>
  </si>
  <si>
    <t>Региональный проект "Организация транспортного обслуживания населения автомобильным и городским наземным электрическим транспортом общего пользования по маршрутам регулярных перевозок в Челябинской области"</t>
  </si>
  <si>
    <t>16.2.02.00000</t>
  </si>
  <si>
    <t>16.2.02.S6120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</si>
  <si>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</si>
  <si>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Региональный проект "Обеспечение энергосбережения и повышения энергетической эффективности"</t>
  </si>
  <si>
    <t>16.2.03.00000</t>
  </si>
  <si>
    <t>16.2.03.S7010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</si>
  <si>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 (Закупка товаров, работ и услуг для обеспечения государственных (муниципальных) нужд)</t>
  </si>
  <si>
    <t>16.4.00.00000</t>
  </si>
  <si>
    <t>16.4.02.00000</t>
  </si>
  <si>
    <t>16.4.02.20401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</si>
  <si>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</si>
  <si>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16.4.02.99400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</si>
  <si>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</si>
  <si>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16.4.02.НП204</t>
  </si>
  <si>
    <t>Комплекс процессных мероприятий "Обеспечение деятельности подведомственного учреждения МКУ "Катав-Ивановское территориальное отделение""</t>
  </si>
  <si>
    <t>16.4.03.00000</t>
  </si>
  <si>
    <t>16.4.03.КУ299</t>
  </si>
  <si>
    <t>Обеспечение деятельности подведоственных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</si>
  <si>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подведоственных казенных учреждений (Закупка товаров, работ и услуг для обеспечения государственных (муниципальных) нужд)</t>
  </si>
  <si>
    <t>16.4.03.НП299</t>
  </si>
  <si>
    <t>Уплата налога на имущество организаций, земельного и транпортного налогов (Иные бюджетные ассигнования)</t>
  </si>
  <si>
    <t>Комплекс процессных мероприятий "Обеспечение деятельности подведомственного учреждений МКУ "Юрюзанское территориальное отделение""</t>
  </si>
  <si>
    <t>16.4.04.00000</t>
  </si>
  <si>
    <t>16.4.04.КУ299</t>
  </si>
  <si>
    <t>Обеспечение деятельности подведомственных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</si>
  <si>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казенных учреждений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</si>
  <si>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налогов</t>
  </si>
  <si>
    <t>16.4.04.НП299</t>
  </si>
  <si>
    <t>Уплата налога на имущество организаций, земельного и транспортного налогов (Иные бюджетные ассигнования)</t>
  </si>
  <si>
    <t>Комплекс процессных мероприятий "Обеспечение гарантированного комплектования Вооруженных Сил Российской Федерации"</t>
  </si>
  <si>
    <t>16.4.05.00000</t>
  </si>
  <si>
    <t>16.4.05.51180</t>
  </si>
  <si>
    <t>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</si>
  <si>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поселений, муниципальных и городских округов (Закупка товаров, работ и услуг для обеспечения государственных (муниципальных) нужд)</t>
  </si>
  <si>
    <t>19.0.00.00000</t>
  </si>
  <si>
    <t>19.1.00.00000</t>
  </si>
  <si>
    <t>Региональный проект "Мы вместе (Воспитание гармонично развитой личности)"</t>
  </si>
  <si>
    <t>19.1.Ю2.00000</t>
  </si>
  <si>
    <t>19.1.Ю2.S1010</t>
  </si>
  <si>
    <t>21.0.00.00000</t>
  </si>
  <si>
    <t>21.1.00.00000</t>
  </si>
  <si>
    <t>Региональный проект "Все лучшее детям"</t>
  </si>
  <si>
    <t>21.1.Ю4.00000</t>
  </si>
  <si>
    <t>21.1.Ю4.57500</t>
  </si>
  <si>
    <t>Реализация мероприятий по модернизации школьных систем образования (Закупка товаров, работ и услуг для обеспечения государственных (муниципальных) нужд)</t>
  </si>
  <si>
    <t>21.1.Ю4.S3171</t>
  </si>
  <si>
    <t>Обеспечение требований к антитеррористической защищенности объектов и территорий, прилегающих к зданиям муниципальных общеобразовательных организаций (Закупка товаров, работ и услуг для обеспечения государственных (муниципальных) нужд)</t>
  </si>
  <si>
    <t>21.1.Ю4.S3172</t>
  </si>
  <si>
    <t>Проведение ремонтных работ по замене оконных блоков в муниципальных в общеобразовательных организациях (Закупка товаров, работ и услуг для обеспечения государственных (муниципальных) нужд)</t>
  </si>
  <si>
    <t>Региональный проект "Педагоги и наставники"</t>
  </si>
  <si>
    <t>21.1.Ю6.00000</t>
  </si>
  <si>
    <t>21.1.Ю6.50501</t>
  </si>
  <si>
    <t>21.1.Ю6.51790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</si>
  <si>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</si>
  <si>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</si>
  <si>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21.1.Ю6.53035</t>
  </si>
  <si>
    <t>21.2.00.00000</t>
  </si>
  <si>
    <t>Региональный проект "Создание условий для обучения, отдыха и оздоровления детей и молодежи"</t>
  </si>
  <si>
    <t>21.2.02.00000</t>
  </si>
  <si>
    <t>21.2.02.S3350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</si>
  <si>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</si>
  <si>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21.4.00.00000</t>
  </si>
  <si>
    <t>21.4.01.00000</t>
  </si>
  <si>
    <t>21.4.01.45200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</si>
  <si>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</si>
  <si>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</si>
  <si>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21.4.01.L3040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</si>
  <si>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</si>
  <si>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</si>
  <si>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21.4.01.S3190</t>
  </si>
  <si>
    <t>21.4.01.S3290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</si>
  <si>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</si>
  <si>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</si>
  <si>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21.4.01.S3500</t>
  </si>
  <si>
    <t>Мероприятия по обеспечению антитеррористической защищенности объектов (территорий) муниципальных образовательных организаций (Закупка товаров, работ и услуг для обеспечения государственных (муниципальных) нужд)</t>
  </si>
  <si>
    <t>21.4.01.S3510</t>
  </si>
  <si>
    <t>Обеспечение образовательных организаций 1-й и 2-й категорий квалифицированной охраной (Закупка товаров, работ и услуг для обеспечения государственных (муниципальных) нужд)</t>
  </si>
  <si>
    <t>22.0.00.00000</t>
  </si>
  <si>
    <t>22.4.00.00000</t>
  </si>
  <si>
    <t>22.4.02.00000</t>
  </si>
  <si>
    <t>22.4.02.S4100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</si>
  <si>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 (Социальное обеспечение и иные выплаты населению)</t>
  </si>
  <si>
    <t>27.0.00.00000</t>
  </si>
  <si>
    <t>27.4.00.00000</t>
  </si>
  <si>
    <t>Комплекс процессных мероприятий "Предоставление мер социальной поддержки отдельным категориям граждан"</t>
  </si>
  <si>
    <t>27.4.01.00000</t>
  </si>
  <si>
    <t>27.4.01.00010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</si>
  <si>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</si>
  <si>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28.0.00.00000</t>
  </si>
  <si>
    <t>28.4.00.00000</t>
  </si>
  <si>
    <t>Комплекс процессных мероприятий "Обеспечение эффективного управления информационно-коммуникационными ресурсами"</t>
  </si>
  <si>
    <t>28.4.01.00000</t>
  </si>
  <si>
    <t>28.4.01.60001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</si>
  <si>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</si>
  <si>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28.4.01.60002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</si>
  <si>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</si>
  <si>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28.4.01.60006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</si>
  <si>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</si>
  <si>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28.4.02.00000</t>
  </si>
  <si>
    <t>28.4.02.60007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</si>
  <si>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</si>
  <si>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Непрограммное направление деятельности</t>
  </si>
  <si>
    <t>70.0.00.00000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</si>
  <si>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</si>
  <si>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</si>
  <si>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</si>
  <si>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</si>
  <si>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70.0.00.20401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</si>
  <si>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</si>
  <si>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</si>
  <si>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</si>
  <si>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</si>
  <si>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</si>
  <si>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</si>
  <si>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</si>
  <si>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70.0.00.29040</t>
  </si>
  <si>
    <t>Осуществление переданных государственных полномочий по организации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</si>
  <si>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</si>
  <si>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70.0.00.46130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</si>
  <si>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ко-декса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</si>
  <si>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70.0.00.51200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</si>
  <si>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</si>
  <si>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</si>
  <si>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</si>
  <si>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</si>
  <si>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70.0.00.67020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</si>
  <si>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</si>
  <si>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</si>
  <si>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70.0.00.99060</t>
  </si>
  <si>
    <t>Осуществление переданных государственных полномочий по созданию админи-стративных комиссий и определению перечня должностных лиц, уполномочен-ных составлять протоколы об административных правонарушениях, а также на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осу-ществление государственного полномочия по определению перечня должност-ных лиц, уполномоченных составлять протоколы об административных право-нарушениях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</si>
  <si>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созданию админи-стративных комиссий и определению перечня должностных лиц, уполномочен-ных составлять протоколы об административных правонарушениях, а также на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осу-ществление государственного полномочия по определению перечня должност-ных лиц, уполномоченных составлять протоколы об административных право-нарушениях (Закупка товаров, работ и услуг для обеспечения государственных (муниципальных) нужд)</t>
  </si>
  <si>
    <t>70.0.00.99150</t>
  </si>
  <si>
    <t>Расходы общегосударственного характера</t>
  </si>
  <si>
    <t>70.0.04.00000</t>
  </si>
  <si>
    <t>70.0.04.00500</t>
  </si>
  <si>
    <t>Резервные фонды местных организаций (Иные бюджетные ассигнования)</t>
  </si>
  <si>
    <t>70.0.04.09203</t>
  </si>
  <si>
    <t>Выполнение других обязательств государства (Иные бюджетные ассигнования)</t>
  </si>
  <si>
    <t>Реализация иных государственных функций в области социальной политики</t>
  </si>
  <si>
    <t>70.0.06.00000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</si>
  <si>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</si>
  <si>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</si>
  <si>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70.0.89.00000</t>
  </si>
  <si>
    <t>70.0.89.20401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</si>
  <si>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</si>
  <si>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</si>
  <si>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</si>
  <si>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</si>
  <si>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</si>
  <si>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70.0.95.00000</t>
  </si>
  <si>
    <t>70.0.95.00900</t>
  </si>
  <si>
    <t>Обеспечение деятельности (оказание услуг) подведомственных казенных учреждений</t>
  </si>
  <si>
    <t>70.0.99.00000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</si>
  <si>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</si>
  <si>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</si>
  <si>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</si>
  <si>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</si>
  <si>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</si>
  <si>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80.0.00.00000</t>
  </si>
  <si>
    <t>80.4.00.00000</t>
  </si>
  <si>
    <t>Комплекс процессных мероприятий "Содержание автомобильных дорог общего пользования на межмуниципальном уровне"</t>
  </si>
  <si>
    <t>80.4.01.00000</t>
  </si>
  <si>
    <t>80.4.01.00001</t>
  </si>
  <si>
    <t>80.4.01.00002</t>
  </si>
  <si>
    <t>80.4.01.00003</t>
  </si>
  <si>
    <t>80.4.01.00004</t>
  </si>
  <si>
    <t>80.4.01.00005</t>
  </si>
  <si>
    <t>80.4.01.00006</t>
  </si>
  <si>
    <t>80.4.01.00007</t>
  </si>
  <si>
    <t>80.4.01.00008</t>
  </si>
  <si>
    <t>80.4.01.00009</t>
  </si>
  <si>
    <t>81.0.00.00000</t>
  </si>
  <si>
    <t>81.2.00.00000</t>
  </si>
  <si>
    <t>Региональный проект "Развитие и совершенствование сети автомобильных дорог общего пользования"</t>
  </si>
  <si>
    <t>81.2.01.00000</t>
  </si>
  <si>
    <t>81.2.01.SД010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</si>
  <si>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</si>
  <si>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82.0.00.00000</t>
  </si>
  <si>
    <t>82.4.00.00000</t>
  </si>
  <si>
    <t>Комплекс процессных мероприятий "Повышение безопасности дорожного движения"</t>
  </si>
  <si>
    <t>82.4.01.00000</t>
  </si>
  <si>
    <t>82.4.01.00001</t>
  </si>
  <si>
    <t>82.4.01.00002</t>
  </si>
  <si>
    <t>83.0.00.00000</t>
  </si>
  <si>
    <t>83.2.00.00000</t>
  </si>
  <si>
    <t>Региональный проект "Развитие газификации и газоснабжения в Челябинской области"</t>
  </si>
  <si>
    <t>83.2.02.00000</t>
  </si>
  <si>
    <t>83.2.02.S4090</t>
  </si>
  <si>
    <t>Выполнение проектно-изыскательских работ и разработка проектно-сметной документации на строительство газопроводов и газовых сетей (Капитальные вложения в объекты государственной (муниципальной) собственности)</t>
  </si>
  <si>
    <t>83.4.00.00000</t>
  </si>
  <si>
    <t>83.4.01.00000</t>
  </si>
  <si>
    <t>83.4.01.00007</t>
  </si>
  <si>
    <t>84.0.00.00000</t>
  </si>
  <si>
    <t>84.2.00.00000</t>
  </si>
  <si>
    <t>Региональный проект "Создание условий для уменьшения количества животных без владельцев"</t>
  </si>
  <si>
    <t>84.2.01.00000</t>
  </si>
  <si>
    <t>84.2.01.61040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</si>
  <si>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</si>
  <si>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Региональный проект "Защита от наводнений и иных негативных воздействий вод и обеспечение безопасности гидротехнических сооружений"</t>
  </si>
  <si>
    <t>84.2.02.00000</t>
  </si>
  <si>
    <t>84.2.02.S3130</t>
  </si>
  <si>
    <t>Реконструкция и капитальный ремонт гидротехнических сооружений в целях обеспечения безопасности гидротехнических сооружений (Закупка товаров, работ и услуг для обеспечения государственных (муниципальных) нужд)</t>
  </si>
  <si>
    <t>84.4.00.00000</t>
  </si>
  <si>
    <t>Комплекс процессных мероприятий "Проведение экологических мероприятий"</t>
  </si>
  <si>
    <t>84.4.01.00000</t>
  </si>
  <si>
    <t>84.4.01.00001</t>
  </si>
  <si>
    <t>84.4.01.00002</t>
  </si>
  <si>
    <t>84.4.01.00003</t>
  </si>
  <si>
    <t>84.4.01.00004</t>
  </si>
  <si>
    <t>84.4.01.00005</t>
  </si>
  <si>
    <t>84.4.01.00006</t>
  </si>
  <si>
    <t>84.4.01.00007</t>
  </si>
  <si>
    <t>84.4.01.00008</t>
  </si>
  <si>
    <t>84.4.01.00009</t>
  </si>
  <si>
    <t>84.4.01.00ЭП1</t>
  </si>
  <si>
    <t>84.4.01.00ЭП2</t>
  </si>
  <si>
    <t>85.0.00.00000</t>
  </si>
  <si>
    <t>85.1.00.00000</t>
  </si>
  <si>
    <t>Региональный проект "Формирование комфортной городской среды"</t>
  </si>
  <si>
    <t>85.1.И4.00000</t>
  </si>
  <si>
    <t>85.1.И4.55550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</si>
  <si>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</si>
  <si>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86.0.00.00000</t>
  </si>
  <si>
    <t>86.2.00.00000</t>
  </si>
  <si>
    <t>Региональный проект "Мероприятия по переселению граждан из жилищного фонда, признанного непригодным для проживания"</t>
  </si>
  <si>
    <t>86.2.01.00000</t>
  </si>
  <si>
    <t>86.2.01.S3040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</si>
  <si>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(Закупка товаров, работ и услуг для обеспечения государственных (муниципальных) нужд)</t>
  </si>
  <si>
    <t>87.0.00.00000</t>
  </si>
  <si>
    <t>87.4.00.00000</t>
  </si>
  <si>
    <t>87.4.01.00000</t>
  </si>
  <si>
    <t>87.4.01.50007</t>
  </si>
  <si>
    <t>87.4.01.51400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</si>
  <si>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</si>
  <si>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87.4.02.00000</t>
  </si>
  <si>
    <t>87.4.02.44460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</si>
  <si>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</si>
  <si>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88.0.00.00000</t>
  </si>
  <si>
    <t>Ведомственные проекты</t>
  </si>
  <si>
    <t>88.3.00.00000</t>
  </si>
  <si>
    <t>Ведомственный проект "Формирование условий для комплексного решения проблем безнадзорности и правонарушений несовершеннолетних"</t>
  </si>
  <si>
    <t>88.3.01.00000</t>
  </si>
  <si>
    <t>88.3.01.S9010</t>
  </si>
  <si>
    <t>Организация профильных смен для детей, состоящих на профилактическом учете (Закупка товаров, работ и услуг для обеспечения государственных (муниципальных) нужд)</t>
  </si>
  <si>
    <t>89.0.00.00000</t>
  </si>
  <si>
    <t>89.2.00.00000</t>
  </si>
  <si>
    <t>Региональный проект "Обеспечение первичных мер пожарной безопасности на территории Челябинской области"</t>
  </si>
  <si>
    <t>89.2.01.00000</t>
  </si>
  <si>
    <t>89.2.01.S6140</t>
  </si>
  <si>
    <t>Обеспечение первичных мер пожарной безопасности в части создания условий для организации добровольной пожарной охраны (Предоставление субсидий бюджетным, автономным учреждениям и иным некоммерческим организациям)</t>
  </si>
  <si>
    <t>89.4.00.00000</t>
  </si>
  <si>
    <t>89.4.01.00000</t>
  </si>
  <si>
    <t>89.4.01.00006</t>
  </si>
  <si>
    <t>89.4.01.00007</t>
  </si>
  <si>
    <t>89.4.01.00009</t>
  </si>
  <si>
    <t>89.4.01.20401</t>
  </si>
  <si>
    <t>89.4.01.21801</t>
  </si>
  <si>
    <t>91.0.00.00000</t>
  </si>
  <si>
    <t>91.2.00.00000</t>
  </si>
  <si>
    <t>Региональный проект "Привлечение членов казачьих обществ и членов добровольных народных дружин на мероприятия по охране общественного порядка и защите государственной границы</t>
  </si>
  <si>
    <t>91.2.01.00000</t>
  </si>
  <si>
    <t>91.2.01.S6340</t>
  </si>
  <si>
    <t>Оказание мер поддержки гражданам, участвующим в охране общественного порядка на территории Челябинской области (Социальное обеспечение и иные выплаты населению)</t>
  </si>
  <si>
    <t>14</t>
  </si>
  <si>
    <t>91.4.00.00000</t>
  </si>
  <si>
    <t>91.4.01.00000</t>
  </si>
  <si>
    <t>91.4.01.40001</t>
  </si>
  <si>
    <t>Укрепление правопорядка и повышение уровня общественной безопасности (Закупка товаров, работ и услуг для обеспечения государственных (муниципальных) нужд)</t>
  </si>
  <si>
    <t>92.0.00.00000</t>
  </si>
  <si>
    <t>92.2.00.00000</t>
  </si>
  <si>
    <t>92.2.01.00000</t>
  </si>
  <si>
    <t>92.2.01.S4010</t>
  </si>
  <si>
    <t>Реализация инициативных проектов (Закупка товаров, работ и услуг для обеспечения государственных (муниципальных) нужд)</t>
  </si>
  <si>
    <t>Целевая статья</t>
  </si>
  <si>
    <t>Группа вида расходов</t>
  </si>
  <si>
    <t>Раздел</t>
  </si>
  <si>
    <t>Подраздел</t>
  </si>
  <si>
    <t>2026 г.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</si>
  <si>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округе "</t>
  </si>
  <si>
    <t>Комплекс процессных мероприятий "Гражданско-патриотического воспитания молодежи Катав-Ивановского муниципального округа"</t>
  </si>
  <si>
    <t>Комплекс процессных мероприятий "Повышение уровня пожарной безопасности образовательных организаций Катав-Ивановского муниципального округа"</t>
  </si>
  <si>
    <t>Муниципальная программа "Развитие и сохранение культуры и искусства Катав-Ивановского муниципального округа "</t>
  </si>
  <si>
    <t>Региональный проект "Культурно-досуговая сфера"</t>
  </si>
  <si>
    <t>Комплекс процессных мероприятий "Укрепление материально-технической базы,ремонт учреждений подведомственных Управления культуры Катав-Ивановского муниципального округа"</t>
  </si>
  <si>
    <t>Муниципальная программа "Повышение эффективности мер по социальной защите и поддержке населения Катав-Ивановского муниципального округа"</t>
  </si>
  <si>
    <t>Решение Собрания депутатов Катав-Ивановского муниципального округа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округа" (Социальное обеспечение и иные выплаты населению)</t>
  </si>
  <si>
    <t>Комплекс процессных мероприятий "Обеспечение деятельности Управления социальной защиты населения администрации Катав-Ивановского муниципального округа"</t>
  </si>
  <si>
    <t>Муниципальная программа "Развитие туризма на территории Катав-Ивановского муниципального округа "</t>
  </si>
  <si>
    <t>Комплекс процессных мероприятий "Создание условий для эффективного развития туристской индустрии в округе"</t>
  </si>
  <si>
    <t>Комплекс процессных мероприятий "Проведение на высоком организационном уровне спортивных мероприятий на территории Катав-Ивановского муниципального округа"</t>
  </si>
  <si>
    <t>Комплекс процессных мероприятий "Развитие физической культуры и массового спорта на территории Катав-Ивановского муниципального округа"</t>
  </si>
  <si>
    <t>Муниципальная программа "Развитие физической культуры и спорта в Катав-Ивановском муниципальном округе"</t>
  </si>
  <si>
    <t>Муниципальная программа "Развитие муниципальной службы в Катав-Ивановском муниципальном округе"</t>
  </si>
  <si>
    <t>Муниципальная программа "Разработка документов территориального планирования Катав-Ивановского муниципального округа"</t>
  </si>
  <si>
    <t>Муниципальная программа "Управление муниципальным имуществом и земельными ресурсами Катав-Ивановского муниципального округа"</t>
  </si>
  <si>
    <t>Комплекс процессных мероприятий "Обеспечение деятельности Комитета имущественных отношений Администрации Катав-Ивановского муниципального округа"</t>
  </si>
  <si>
    <t>Муниципальная программа "Чистая вода" на территории Катав-Ивановскогого муниципального округа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</si>
  <si>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округа"</t>
  </si>
  <si>
    <t>Муниципальная программа "Благоустройство территории населенных пунктов Катав-Ивановского муниципального округа"</t>
  </si>
  <si>
    <t>Комплекс процессных мероприятий "Организация благоустройства территории Катав-Ивановского муниципального округа"</t>
  </si>
  <si>
    <t>Муниципальная программа "Развитие Катав-Ивановского муниципального округа в сфере жилищно-коммунального хозяйства и транспорта"</t>
  </si>
  <si>
    <t>Муниципальная программа "Повышение эффективности реализации молодежной политики на территории Катав-Ивановского муниципального округа"</t>
  </si>
  <si>
    <t>Муниципальная программа "Развитие образования в Катав-Ивановском муниципальном округе "</t>
  </si>
  <si>
    <t>Муниципальная программа "Поддержка и развитие дошкольного образования в Катав-Ивановском муниципальном округе"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</si>
  <si>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округа"</t>
  </si>
  <si>
    <t>Муниципальная программа"Развитие информационного общества в Катав-Ивановском муниципальном округе "</t>
  </si>
  <si>
    <t>Комплекс процессных мероприятий "Минимизация угроз криминального характера, обеспечение безопасности дорожного движения и повышения степени защищенности населения округа"</t>
  </si>
  <si>
    <t>Муниципальная программа "Содержание автомобильных дорог общего пользования Катав-Ивановского муниципального округа"</t>
  </si>
  <si>
    <t>Муниципальная программа "Ремонт автомобильных дорог общего пользования Катав-Ивановского муниципального округа"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</si>
  <si>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округа"</t>
  </si>
  <si>
    <t>Муниципальная программа "Капитальное строительство на территории Катав-Ивановского муниципального округа"</t>
  </si>
  <si>
    <t>Муниципальная программа "Природоохранных мероприятий оздоровления экологической обстановки в Катав-Ивановском муниципальном округе"</t>
  </si>
  <si>
    <t>Муниципальная программа "Формирование современной городской среды на территории Катав-Ивановского муниципального округа"</t>
  </si>
  <si>
    <t>Муниципальная программа "Переселение граждан из жилищного фонда Катав-Ивановского муниципального округа, признанного непригодным для проживания"</t>
  </si>
  <si>
    <t>Комплекс процессных мероприятий "Обеспечение благоприятных условий для деятельности социально-ориентированных некоммерческих организаций на территории Катав-Ивановского муниципального округа"</t>
  </si>
  <si>
    <t>Комплекс процессных мероприятий "Оказание финансовой поддержки социально-ориентированным некоммерческим организациям на территории Катав-Ивановского муниципального округа"</t>
  </si>
  <si>
    <t>Муниципальная программа"Профилактика безнадзорности и правонарушений несовершеннолетних в Катав-Ивановском муниципальном округе"</t>
  </si>
  <si>
    <t>Муниципальная программа "Повышение безопасности жизнедеятельности населения и территории Катав-Ивановского муниципального округа"</t>
  </si>
  <si>
    <t>Муниципальная программа "Обеспечение общественной безопасности в Катав-Ивановском муниципальном округе "</t>
  </si>
  <si>
    <t>Комплекс процессных мероприятий "Обеспечение общественной безопасности граждан на территории Катав-Ивановского муниципального округа"</t>
  </si>
  <si>
    <t>Условно утвержденные расходы</t>
  </si>
  <si>
    <t>Муниципальная программа "Поддержка инициативных проектов в Катав-Ивановском муниципальном округе"</t>
  </si>
  <si>
    <t>Региональный проект "Реализация инициативных проектов на территории Катав-Ивановского муниципального округа"</t>
  </si>
  <si>
    <t>Приложение 3</t>
  </si>
  <si>
    <t>к Решению Собрания депутатов Катав-Ивановского муниципального округа Челябинской области «О бюджете округа на 2026 год и на плановый период 2027 и 2028 годов»</t>
  </si>
  <si>
    <t>от "____" декабря 2025 г. № ______</t>
  </si>
  <si>
    <t>Распределение бюджетных ассигнований по целевым статьям (муниципальным программам Катав-Ивановского муниципального округа и непрограммным направлениям деятельности), группам видов расходов, разделам, подразделам классификации расходов  бюджетов бюджетной системы Российской Федерации (далее-классификация расходов бюджетов) на 2026 год и на плановый период 2027 и 2028 годов</t>
  </si>
  <si>
    <t>Выполнение работ, услуг в с. Бедярыш (Закупка товаров, работ и услуг для обеспечения государственных (муниципальных) нужд)</t>
  </si>
  <si>
    <t>Выполнение работ, услуг в с. Верх-Катавка (Закупка товаров, работ и услуг для обеспечения государственных (муниципальных) нужд)</t>
  </si>
  <si>
    <t>Выполнение работ, услуг в с. Орловка (Закупка товаров, работ и услуг для обеспечения государственных (муниципальных) нужд)</t>
  </si>
  <si>
    <t>Выполнение работ, услуг в с. Тюлюк (Закупка товаров, работ и услуг для обеспечения государственных (муниципальных) нужд)</t>
  </si>
  <si>
    <t>Выполнение работ, услуг в с. Серпиевка (Закупка товаров, работ и услуг для обеспечения государственных (муниципальных) нужд)</t>
  </si>
  <si>
    <t>Выполнение работ, услуг в г. Катав-Ивановск (Закупка товаров, работ и услуг для обеспечения государственных (муниципальных) нужд)</t>
  </si>
  <si>
    <t>Выполнение работ, услуг в г. Юрюзань (Закупка товаров, работ и услуг для обеспечения государственных (муниципальных) нужд)</t>
  </si>
  <si>
    <t>Выполнение работ, услуг в п. Совхозный (Закупка товаров, работ и услуг для обеспечения государственных (муниципальных) нужд)</t>
  </si>
  <si>
    <t>Выполнение работ, услуг в с. Меседа (Закупка товаров, работ и услуг для обеспечения государственных (муниципальных) нужд)</t>
  </si>
  <si>
    <t>Комплекс процессных мероприятий "Обеспечение деятельности Управления коммунального хозяйства, транспорта и связи Катав-Ивановского муниципального округа"</t>
  </si>
  <si>
    <t>Выполнение работ, услуг в г. Катав-Ивановск за счет экологических платежей (Закупка товаров, работ и услуг для обеспечения государственных (муниципальных) нужд)</t>
  </si>
  <si>
    <t>Выполнение работ, услуг в г. Юрюзань за счет экологических платежей (Закупка товаров, работ и услуг для обеспечения государственных (муниципальных) нужд)</t>
  </si>
  <si>
    <t>Комплекс процессных мероприятий "Повышение уровня защиты населения и территории Катав-Ивановского муниципального округа"</t>
  </si>
  <si>
    <t>На содержание комплексной системы оповещения в муниципальном округе (Закупка товаров, работ и услуг для обеспечения государственных (муниципальных) нужд)</t>
  </si>
  <si>
    <t>Выполнение работ, услуг в г. Катав-Ивановск (Капитальные вложения в объекты государственной (муниципальной) собственности)</t>
  </si>
  <si>
    <t>(рублей)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</si>
  <si>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 (Социальное обеспечение и иные выплаты населению)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</si>
  <si>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</si>
  <si>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</si>
  <si>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</si>
  <si>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</si>
  <si>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спортивных школ и физкультурно-спортивных организаций, находящихся  в сельской местности и малых городах с населением до 50 тысяч человек (Закупка товаров, работ и услуг для обеспечения государственных (муниципальных) нужд)</t>
  </si>
  <si>
    <t>Реализация мероприятий с детьми и молодежью (Закупка товаров, работ и услуг для обеспечения государственных (муниципальных) нужд)</t>
  </si>
  <si>
    <t>Реализация мероприятий с детьми и молодежью (Социальное обеспечение и иные выплаты населению)</t>
  </si>
  <si>
    <t>Комплекс процессных мероприятий "Развитие и сохранение историко-культурного насления в Катав-Ивановском муниципальном округе"</t>
  </si>
  <si>
    <t>Комплекс процессных мероприятий "Обеспечение доступности информационных ресурсов населению Катав-Ивановского муниципального округа через библиотечное обслуживание"</t>
  </si>
  <si>
    <t>Обеспечение выплат ежемесячного денежного вознаграждения за классное руководство педагогическим работникам муниципальным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</si>
  <si>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 ежемесячного денежного вознаграждения за классное руководство педагогическим работникам муниципальным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</si>
  <si>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</si>
  <si>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</si>
  <si>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Комплекс процессных мероприятий «Развитие муниципальной службы в Катав-Ивановском муниципальном округе»</t>
  </si>
  <si>
    <t>Обеспечение питанием детей из малоимущих семей и детей с нарушениями здоровья, обучающихся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</si>
  <si>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малоимущих семей и детей с нарушениями здоровья, 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</si>
  <si>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</si>
  <si>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Премии и иные поощрения в округе (Социальное обеспечение и иные выплаты населению)</t>
  </si>
  <si>
    <t>Муниципальная программа "Поддержка и развитие социально-ориентированных некоммерческих организаций в Катав-Ивановском муниципальном округе"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</si>
</sst>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3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horizontal="justify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justify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0" fillId="3" borderId="0" xfId="0" applyFill="1"/>
    <xf numFmtId="0" fontId="6" fillId="3" borderId="2" xfId="0" applyNumberFormat="1" applyFont="1" applyFill="1" applyBorder="1" applyAlignment="1">
      <alignment horizontal="justify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right" vertical="center" wrapText="1"/>
    </xf>
    <xf numFmtId="0" fontId="0" fillId="3" borderId="0" xfId="0" applyFont="1" applyFill="1"/>
    <xf numFmtId="164" fontId="6" fillId="3" borderId="2" xfId="0" applyNumberFormat="1" applyFont="1" applyFill="1" applyBorder="1" applyAlignment="1">
      <alignment horizontal="justify" vertical="center"/>
    </xf>
    <xf numFmtId="0" fontId="7" fillId="3" borderId="2" xfId="0" applyNumberFormat="1" applyFont="1" applyFill="1" applyBorder="1" applyAlignment="1">
      <alignment horizontal="justify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justify" vertical="center"/>
    </xf>
    <xf numFmtId="0" fontId="4" fillId="3" borderId="2" xfId="0" applyNumberFormat="1" applyFont="1" applyFill="1" applyBorder="1" applyAlignment="1">
      <alignment horizontal="justify" vertical="center"/>
    </xf>
    <xf numFmtId="164" fontId="12" fillId="3" borderId="2" xfId="0" applyNumberFormat="1" applyFont="1" applyFill="1" applyBorder="1" applyAlignment="1">
      <alignment horizontal="justify" vertical="center"/>
    </xf>
    <xf numFmtId="0" fontId="9" fillId="3" borderId="2" xfId="0" applyFont="1" applyFill="1" applyBorder="1"/>
    <xf numFmtId="0" fontId="8" fillId="3" borderId="2" xfId="0" applyFont="1" applyFill="1" applyBorder="1"/>
    <xf numFmtId="4" fontId="9" fillId="3" borderId="2" xfId="0" applyNumberFormat="1" applyFont="1" applyFill="1" applyBorder="1"/>
    <xf numFmtId="0" fontId="8" fillId="3" borderId="0" xfId="0" applyFont="1" applyFill="1"/>
    <xf numFmtId="0" fontId="12" fillId="3" borderId="2" xfId="0" applyNumberFormat="1" applyFont="1" applyFill="1" applyBorder="1" applyAlignment="1">
      <alignment horizontal="justify" vertical="center"/>
    </xf>
    <xf numFmtId="0" fontId="8" fillId="0" borderId="0" xfId="0" applyFont="1" applyAlignment="1">
      <alignment horizontal="right" vertical="center"/>
    </xf>
    <xf numFmtId="0" fontId="8" fillId="2" borderId="1" xfId="0" applyNumberFormat="1" applyFont="1" applyFill="1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8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textRotation="90" wrapText="1"/>
    </xf>
    <xf numFmtId="0" fontId="5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0"/>
  <sheetViews>
    <sheetView tabSelected="1" zoomScaleNormal="100" workbookViewId="0">
      <selection activeCell="D7" sqref="D7:D9"/>
    </sheetView>
  </sheetViews>
  <sheetFormatPr defaultRowHeight="15" x14ac:dyDescent="0.25"/>
  <cols>
    <col min="1" max="1" width="135.85546875" customWidth="1"/>
    <col min="2" max="2" width="16.42578125" customWidth="1"/>
    <col min="3" max="3" width="7.140625" customWidth="1"/>
    <col min="4" max="4" width="3.85546875" customWidth="1"/>
    <col min="5" max="5" width="4" bestFit="1" customWidth="1"/>
    <col min="6" max="6" width="19.28515625" customWidth="1"/>
    <col min="7" max="8" width="18.7109375" customWidth="1"/>
  </cols>
  <sheetData>
    <row r="1" spans="1:8" ht="15.75" x14ac:dyDescent="0.25">
      <c r="A1" s="1"/>
      <c r="B1" s="1"/>
      <c r="C1" s="1"/>
      <c r="D1" s="1"/>
      <c r="E1" s="1"/>
      <c r="F1" s="32" t="s">
        <v>698</v>
      </c>
      <c r="G1" s="32"/>
      <c r="H1" s="32"/>
    </row>
    <row r="2" spans="1:8" ht="69.75" customHeight="1" x14ac:dyDescent="0.25">
      <c r="A2" s="1"/>
      <c r="B2" s="1"/>
      <c r="C2" s="1"/>
      <c r="D2" s="1"/>
      <c r="E2" s="1"/>
      <c r="F2" s="33" t="s">
        <v>699</v>
      </c>
      <c r="G2" s="34"/>
      <c r="H2" s="34"/>
    </row>
    <row r="3" spans="1:8" ht="15.75" x14ac:dyDescent="0.25">
      <c r="A3" s="1"/>
      <c r="B3" s="1"/>
      <c r="C3" s="1"/>
      <c r="D3" s="1"/>
      <c r="E3" s="1"/>
      <c r="F3" s="35" t="s">
        <v>700</v>
      </c>
      <c r="G3" s="36"/>
      <c r="H3" s="36"/>
    </row>
    <row r="4" spans="1:8" ht="15.75" x14ac:dyDescent="0.25">
      <c r="A4" s="1"/>
      <c r="B4" s="1"/>
      <c r="C4" s="1"/>
      <c r="D4" s="1"/>
      <c r="E4" s="1"/>
      <c r="F4" s="4"/>
      <c r="G4" s="4"/>
      <c r="H4" s="4"/>
    </row>
    <row r="5" spans="1:8" ht="62.25" customHeight="1" x14ac:dyDescent="0.25">
      <c r="A5" s="37" t="s">
        <v>701</v>
      </c>
      <c r="B5" s="37"/>
      <c r="C5" s="37"/>
      <c r="D5" s="37"/>
      <c r="E5" s="37"/>
      <c r="F5" s="37"/>
      <c r="G5" s="37"/>
      <c r="H5" s="37"/>
    </row>
    <row r="6" spans="1:8" ht="18.75" x14ac:dyDescent="0.25">
      <c r="A6" s="2"/>
      <c r="B6" s="2"/>
      <c r="C6" s="2"/>
      <c r="D6" s="2"/>
      <c r="E6" s="2"/>
      <c r="F6" s="3"/>
      <c r="G6" s="3"/>
      <c r="H6" s="4" t="s">
        <v>717</v>
      </c>
    </row>
    <row r="7" spans="1:8" ht="29.25" customHeight="1" x14ac:dyDescent="0.25">
      <c r="A7" s="38" t="s">
        <v>0</v>
      </c>
      <c r="B7" s="39" t="s">
        <v>648</v>
      </c>
      <c r="C7" s="39" t="s">
        <v>649</v>
      </c>
      <c r="D7" s="39" t="s">
        <v>650</v>
      </c>
      <c r="E7" s="39" t="s">
        <v>651</v>
      </c>
      <c r="F7" s="40" t="s">
        <v>652</v>
      </c>
      <c r="G7" s="38" t="s">
        <v>6</v>
      </c>
      <c r="H7" s="38" t="s">
        <v>7</v>
      </c>
    </row>
    <row r="8" spans="1:8" ht="35.25" customHeight="1" x14ac:dyDescent="0.25">
      <c r="A8" s="38"/>
      <c r="B8" s="39" t="s">
        <v>1</v>
      </c>
      <c r="C8" s="39" t="s">
        <v>2</v>
      </c>
      <c r="D8" s="39" t="s">
        <v>3</v>
      </c>
      <c r="E8" s="39" t="s">
        <v>4</v>
      </c>
      <c r="F8" s="38" t="s">
        <v>5</v>
      </c>
      <c r="G8" s="38" t="s">
        <v>5</v>
      </c>
      <c r="H8" s="38" t="s">
        <v>5</v>
      </c>
    </row>
    <row r="9" spans="1:8" ht="22.5" customHeight="1" x14ac:dyDescent="0.25">
      <c r="A9" s="38"/>
      <c r="B9" s="39" t="s">
        <v>1</v>
      </c>
      <c r="C9" s="39" t="s">
        <v>2</v>
      </c>
      <c r="D9" s="39" t="s">
        <v>3</v>
      </c>
      <c r="E9" s="39" t="s">
        <v>4</v>
      </c>
      <c r="F9" s="38" t="s">
        <v>5</v>
      </c>
      <c r="G9" s="38" t="s">
        <v>5</v>
      </c>
      <c r="H9" s="38" t="s">
        <v>5</v>
      </c>
    </row>
    <row r="10" spans="1:8" ht="18.75" x14ac:dyDescent="0.25">
      <c r="A10" s="6" t="s">
        <v>8</v>
      </c>
      <c r="B10" s="7"/>
      <c r="C10" s="8"/>
      <c r="D10" s="7"/>
      <c r="E10" s="7"/>
      <c r="F10" s="5">
        <f>F11+F53+F85+F157+F161+F194+F198+F202+F212+F220+F224+F236+F264+F269+F297+F301+F305+F313+F362+F374+F378+F383+F390+F409+F413+F417+F424+F428+F439+F446+F450</f>
        <v>2019862641.7400002</v>
      </c>
      <c r="G10" s="5">
        <f t="shared" ref="G10:H10" si="0">G11+G53+G85+G157+G161+G194+G198+G202+G212+G220+G224+G236+G264+G269+G297+G301+G305+G313+G362+G374+G378+G383+G390+G409+G413+G417+G424+G428+G439+G446+G450</f>
        <v>2343365975.1000004</v>
      </c>
      <c r="H10" s="5">
        <f t="shared" si="0"/>
        <v>1960981680.6099999</v>
      </c>
    </row>
    <row r="11" spans="1:8" s="13" customFormat="1" ht="33.75" customHeight="1" x14ac:dyDescent="0.25">
      <c r="A11" s="9" t="s">
        <v>653</v>
      </c>
      <c r="B11" s="10" t="s">
        <v>9</v>
      </c>
      <c r="C11" s="11"/>
      <c r="D11" s="10"/>
      <c r="E11" s="10"/>
      <c r="F11" s="12">
        <f>F12</f>
        <v>671534869.10000002</v>
      </c>
      <c r="G11" s="12">
        <f t="shared" ref="G11:H11" si="1">G12</f>
        <v>692692495.10000002</v>
      </c>
      <c r="H11" s="12">
        <f t="shared" si="1"/>
        <v>703190705.10000002</v>
      </c>
    </row>
    <row r="12" spans="1:8" s="18" customFormat="1" ht="15.75" x14ac:dyDescent="0.25">
      <c r="A12" s="14" t="s">
        <v>10</v>
      </c>
      <c r="B12" s="15" t="s">
        <v>11</v>
      </c>
      <c r="C12" s="16"/>
      <c r="D12" s="15"/>
      <c r="E12" s="15"/>
      <c r="F12" s="17">
        <f>F13+F18+F48+F51</f>
        <v>671534869.10000002</v>
      </c>
      <c r="G12" s="17">
        <f t="shared" ref="G12:H12" si="2">G13+G18+G48+G51</f>
        <v>692692495.10000002</v>
      </c>
      <c r="H12" s="17">
        <f t="shared" si="2"/>
        <v>703190705.10000002</v>
      </c>
    </row>
    <row r="13" spans="1:8" s="18" customFormat="1" ht="15.75" x14ac:dyDescent="0.25">
      <c r="A13" s="14" t="s">
        <v>12</v>
      </c>
      <c r="B13" s="15" t="s">
        <v>13</v>
      </c>
      <c r="C13" s="16"/>
      <c r="D13" s="15"/>
      <c r="E13" s="15"/>
      <c r="F13" s="17">
        <f>SUM(F14:F17)</f>
        <v>132716882.57000001</v>
      </c>
      <c r="G13" s="17">
        <f t="shared" ref="G13:H13" si="3">SUM(G14:G17)</f>
        <v>132818382.57000001</v>
      </c>
      <c r="H13" s="17">
        <f t="shared" si="3"/>
        <v>132923982.57000001</v>
      </c>
    </row>
    <row r="14" spans="1:8" s="18" customFormat="1" ht="63" x14ac:dyDescent="0.25">
      <c r="A14" s="19" t="s">
        <v>15</v>
      </c>
      <c r="B14" s="15" t="s">
        <v>14</v>
      </c>
      <c r="C14" s="16" t="s">
        <v>16</v>
      </c>
      <c r="D14" s="15" t="s">
        <v>17</v>
      </c>
      <c r="E14" s="15" t="s">
        <v>18</v>
      </c>
      <c r="F14" s="17">
        <v>101414506.84</v>
      </c>
      <c r="G14" s="17">
        <v>101516006.84</v>
      </c>
      <c r="H14" s="17">
        <v>101621606.84</v>
      </c>
    </row>
    <row r="15" spans="1:8" s="18" customFormat="1" ht="47.25" x14ac:dyDescent="0.25">
      <c r="A15" s="19" t="s">
        <v>19</v>
      </c>
      <c r="B15" s="15" t="s">
        <v>14</v>
      </c>
      <c r="C15" s="16" t="s">
        <v>20</v>
      </c>
      <c r="D15" s="15" t="s">
        <v>17</v>
      </c>
      <c r="E15" s="15" t="s">
        <v>18</v>
      </c>
      <c r="F15" s="17">
        <v>1684000</v>
      </c>
      <c r="G15" s="17">
        <v>1684000</v>
      </c>
      <c r="H15" s="17">
        <v>1684000</v>
      </c>
    </row>
    <row r="16" spans="1:8" s="18" customFormat="1" ht="47.25" x14ac:dyDescent="0.25">
      <c r="A16" s="19" t="s">
        <v>21</v>
      </c>
      <c r="B16" s="15" t="s">
        <v>14</v>
      </c>
      <c r="C16" s="16" t="s">
        <v>22</v>
      </c>
      <c r="D16" s="15" t="s">
        <v>17</v>
      </c>
      <c r="E16" s="15" t="s">
        <v>18</v>
      </c>
      <c r="F16" s="17">
        <v>23231000</v>
      </c>
      <c r="G16" s="17">
        <v>23231000</v>
      </c>
      <c r="H16" s="17">
        <v>23231000</v>
      </c>
    </row>
    <row r="17" spans="1:8" s="18" customFormat="1" ht="53.25" customHeight="1" x14ac:dyDescent="0.25">
      <c r="A17" s="19" t="s">
        <v>718</v>
      </c>
      <c r="B17" s="15" t="s">
        <v>23</v>
      </c>
      <c r="C17" s="16" t="s">
        <v>24</v>
      </c>
      <c r="D17" s="15" t="s">
        <v>25</v>
      </c>
      <c r="E17" s="15" t="s">
        <v>26</v>
      </c>
      <c r="F17" s="17">
        <v>6387375.7300000004</v>
      </c>
      <c r="G17" s="17">
        <v>6387375.7300000004</v>
      </c>
      <c r="H17" s="17">
        <v>6387375.7300000004</v>
      </c>
    </row>
    <row r="18" spans="1:8" s="18" customFormat="1" ht="31.5" x14ac:dyDescent="0.25">
      <c r="A18" s="14" t="s">
        <v>27</v>
      </c>
      <c r="B18" s="15" t="s">
        <v>28</v>
      </c>
      <c r="C18" s="16"/>
      <c r="D18" s="15"/>
      <c r="E18" s="15"/>
      <c r="F18" s="17">
        <f>SUM(F19:F47)</f>
        <v>535500896.52999997</v>
      </c>
      <c r="G18" s="17">
        <f t="shared" ref="G18:H18" si="4">SUM(G19:G47)</f>
        <v>559874112.52999997</v>
      </c>
      <c r="H18" s="17">
        <f t="shared" si="4"/>
        <v>570266722.52999997</v>
      </c>
    </row>
    <row r="19" spans="1:8" s="18" customFormat="1" ht="63" x14ac:dyDescent="0.25">
      <c r="A19" s="19" t="s">
        <v>719</v>
      </c>
      <c r="B19" s="15" t="s">
        <v>29</v>
      </c>
      <c r="C19" s="16" t="s">
        <v>24</v>
      </c>
      <c r="D19" s="15" t="s">
        <v>25</v>
      </c>
      <c r="E19" s="15" t="s">
        <v>26</v>
      </c>
      <c r="F19" s="17">
        <v>4331139.7</v>
      </c>
      <c r="G19" s="17">
        <v>4331139.7</v>
      </c>
      <c r="H19" s="17">
        <v>4331139.7</v>
      </c>
    </row>
    <row r="20" spans="1:8" s="18" customFormat="1" ht="63" x14ac:dyDescent="0.25">
      <c r="A20" s="19" t="s">
        <v>720</v>
      </c>
      <c r="B20" s="15" t="s">
        <v>30</v>
      </c>
      <c r="C20" s="16" t="s">
        <v>16</v>
      </c>
      <c r="D20" s="15" t="s">
        <v>17</v>
      </c>
      <c r="E20" s="15" t="s">
        <v>31</v>
      </c>
      <c r="F20" s="17">
        <v>280662.18</v>
      </c>
      <c r="G20" s="17">
        <v>281862.18</v>
      </c>
      <c r="H20" s="17">
        <v>283062.18</v>
      </c>
    </row>
    <row r="21" spans="1:8" s="18" customFormat="1" ht="78.75" x14ac:dyDescent="0.25">
      <c r="A21" s="19" t="s">
        <v>33</v>
      </c>
      <c r="B21" s="15" t="s">
        <v>32</v>
      </c>
      <c r="C21" s="16" t="s">
        <v>16</v>
      </c>
      <c r="D21" s="15" t="s">
        <v>17</v>
      </c>
      <c r="E21" s="15" t="s">
        <v>34</v>
      </c>
      <c r="F21" s="17">
        <v>38083606.560000002</v>
      </c>
      <c r="G21" s="17">
        <v>38214506.560000002</v>
      </c>
      <c r="H21" s="17">
        <v>38350706.560000002</v>
      </c>
    </row>
    <row r="22" spans="1:8" s="18" customFormat="1" ht="63" x14ac:dyDescent="0.25">
      <c r="A22" s="19" t="s">
        <v>35</v>
      </c>
      <c r="B22" s="15" t="s">
        <v>32</v>
      </c>
      <c r="C22" s="16" t="s">
        <v>20</v>
      </c>
      <c r="D22" s="15" t="s">
        <v>17</v>
      </c>
      <c r="E22" s="15" t="s">
        <v>34</v>
      </c>
      <c r="F22" s="17">
        <v>2400000</v>
      </c>
      <c r="G22" s="17">
        <v>2400000</v>
      </c>
      <c r="H22" s="17">
        <v>2400000</v>
      </c>
    </row>
    <row r="23" spans="1:8" s="18" customFormat="1" ht="63" x14ac:dyDescent="0.25">
      <c r="A23" s="19" t="s">
        <v>36</v>
      </c>
      <c r="B23" s="15" t="s">
        <v>32</v>
      </c>
      <c r="C23" s="16" t="s">
        <v>24</v>
      </c>
      <c r="D23" s="15" t="s">
        <v>17</v>
      </c>
      <c r="E23" s="15" t="s">
        <v>34</v>
      </c>
      <c r="F23" s="17">
        <v>180000</v>
      </c>
      <c r="G23" s="17">
        <v>180000</v>
      </c>
      <c r="H23" s="17">
        <v>180000</v>
      </c>
    </row>
    <row r="24" spans="1:8" s="18" customFormat="1" ht="68.25" customHeight="1" x14ac:dyDescent="0.25">
      <c r="A24" s="19" t="s">
        <v>38</v>
      </c>
      <c r="B24" s="15" t="s">
        <v>37</v>
      </c>
      <c r="C24" s="16" t="s">
        <v>16</v>
      </c>
      <c r="D24" s="15" t="s">
        <v>17</v>
      </c>
      <c r="E24" s="15" t="s">
        <v>34</v>
      </c>
      <c r="F24" s="17">
        <v>190348141.93000001</v>
      </c>
      <c r="G24" s="17">
        <v>190348141.93000001</v>
      </c>
      <c r="H24" s="17">
        <v>190348141.93000001</v>
      </c>
    </row>
    <row r="25" spans="1:8" s="18" customFormat="1" ht="47.25" x14ac:dyDescent="0.25">
      <c r="A25" s="19" t="s">
        <v>39</v>
      </c>
      <c r="B25" s="15" t="s">
        <v>37</v>
      </c>
      <c r="C25" s="16" t="s">
        <v>20</v>
      </c>
      <c r="D25" s="15" t="s">
        <v>17</v>
      </c>
      <c r="E25" s="15" t="s">
        <v>34</v>
      </c>
      <c r="F25" s="17">
        <v>5190422.3099999996</v>
      </c>
      <c r="G25" s="17">
        <v>5286422.3099999996</v>
      </c>
      <c r="H25" s="17">
        <v>5386222.3099999996</v>
      </c>
    </row>
    <row r="26" spans="1:8" s="18" customFormat="1" ht="63" x14ac:dyDescent="0.25">
      <c r="A26" s="19" t="s">
        <v>40</v>
      </c>
      <c r="B26" s="15" t="s">
        <v>37</v>
      </c>
      <c r="C26" s="16" t="s">
        <v>22</v>
      </c>
      <c r="D26" s="15" t="s">
        <v>17</v>
      </c>
      <c r="E26" s="15" t="s">
        <v>34</v>
      </c>
      <c r="F26" s="17">
        <v>11060800</v>
      </c>
      <c r="G26" s="17">
        <v>11060800</v>
      </c>
      <c r="H26" s="17">
        <v>11060800</v>
      </c>
    </row>
    <row r="27" spans="1:8" s="18" customFormat="1" ht="94.5" x14ac:dyDescent="0.25">
      <c r="A27" s="19" t="s">
        <v>721</v>
      </c>
      <c r="B27" s="15" t="s">
        <v>41</v>
      </c>
      <c r="C27" s="16" t="s">
        <v>20</v>
      </c>
      <c r="D27" s="15" t="s">
        <v>17</v>
      </c>
      <c r="E27" s="15" t="s">
        <v>34</v>
      </c>
      <c r="F27" s="17">
        <v>3626099.85</v>
      </c>
      <c r="G27" s="17">
        <v>3775539.85</v>
      </c>
      <c r="H27" s="17">
        <v>3930949.85</v>
      </c>
    </row>
    <row r="28" spans="1:8" s="18" customFormat="1" ht="94.5" x14ac:dyDescent="0.25">
      <c r="A28" s="19" t="s">
        <v>722</v>
      </c>
      <c r="B28" s="15" t="s">
        <v>41</v>
      </c>
      <c r="C28" s="16" t="s">
        <v>22</v>
      </c>
      <c r="D28" s="15" t="s">
        <v>17</v>
      </c>
      <c r="E28" s="15" t="s">
        <v>34</v>
      </c>
      <c r="F28" s="17">
        <v>118600</v>
      </c>
      <c r="G28" s="17">
        <v>118600</v>
      </c>
      <c r="H28" s="17">
        <v>118600</v>
      </c>
    </row>
    <row r="29" spans="1:8" s="18" customFormat="1" ht="31.5" x14ac:dyDescent="0.25">
      <c r="A29" s="14" t="s">
        <v>43</v>
      </c>
      <c r="B29" s="15" t="s">
        <v>42</v>
      </c>
      <c r="C29" s="16" t="s">
        <v>22</v>
      </c>
      <c r="D29" s="15" t="s">
        <v>17</v>
      </c>
      <c r="E29" s="15" t="s">
        <v>18</v>
      </c>
      <c r="F29" s="17">
        <v>14361740</v>
      </c>
      <c r="G29" s="17">
        <v>11801900</v>
      </c>
      <c r="H29" s="17">
        <v>11801900</v>
      </c>
    </row>
    <row r="30" spans="1:8" s="18" customFormat="1" ht="31.5" x14ac:dyDescent="0.25">
      <c r="A30" s="14" t="s">
        <v>45</v>
      </c>
      <c r="B30" s="15" t="s">
        <v>44</v>
      </c>
      <c r="C30" s="16" t="s">
        <v>22</v>
      </c>
      <c r="D30" s="15" t="s">
        <v>17</v>
      </c>
      <c r="E30" s="15" t="s">
        <v>34</v>
      </c>
      <c r="F30" s="17">
        <v>15772722</v>
      </c>
      <c r="G30" s="17">
        <v>15239300</v>
      </c>
      <c r="H30" s="17">
        <v>15239300</v>
      </c>
    </row>
    <row r="31" spans="1:8" s="18" customFormat="1" ht="31.5" x14ac:dyDescent="0.25">
      <c r="A31" s="14" t="s">
        <v>47</v>
      </c>
      <c r="B31" s="15" t="s">
        <v>46</v>
      </c>
      <c r="C31" s="16" t="s">
        <v>22</v>
      </c>
      <c r="D31" s="15" t="s">
        <v>17</v>
      </c>
      <c r="E31" s="15" t="s">
        <v>48</v>
      </c>
      <c r="F31" s="17">
        <v>6773680</v>
      </c>
      <c r="G31" s="17">
        <v>6421500</v>
      </c>
      <c r="H31" s="17">
        <v>6421500</v>
      </c>
    </row>
    <row r="32" spans="1:8" s="18" customFormat="1" ht="31.5" x14ac:dyDescent="0.25">
      <c r="A32" s="14" t="s">
        <v>50</v>
      </c>
      <c r="B32" s="15" t="s">
        <v>49</v>
      </c>
      <c r="C32" s="16" t="s">
        <v>16</v>
      </c>
      <c r="D32" s="15" t="s">
        <v>17</v>
      </c>
      <c r="E32" s="15" t="s">
        <v>18</v>
      </c>
      <c r="F32" s="17">
        <v>32598000</v>
      </c>
      <c r="G32" s="17">
        <v>32438000</v>
      </c>
      <c r="H32" s="17">
        <v>32438000</v>
      </c>
    </row>
    <row r="33" spans="1:8" s="18" customFormat="1" ht="15.75" x14ac:dyDescent="0.25">
      <c r="A33" s="14" t="s">
        <v>51</v>
      </c>
      <c r="B33" s="15" t="s">
        <v>49</v>
      </c>
      <c r="C33" s="16" t="s">
        <v>20</v>
      </c>
      <c r="D33" s="15" t="s">
        <v>17</v>
      </c>
      <c r="E33" s="15" t="s">
        <v>18</v>
      </c>
      <c r="F33" s="17">
        <v>48521952</v>
      </c>
      <c r="G33" s="17">
        <v>68571900</v>
      </c>
      <c r="H33" s="17">
        <v>78571900</v>
      </c>
    </row>
    <row r="34" spans="1:8" s="18" customFormat="1" ht="31.5" x14ac:dyDescent="0.25">
      <c r="A34" s="14" t="s">
        <v>53</v>
      </c>
      <c r="B34" s="15" t="s">
        <v>52</v>
      </c>
      <c r="C34" s="16" t="s">
        <v>16</v>
      </c>
      <c r="D34" s="15" t="s">
        <v>17</v>
      </c>
      <c r="E34" s="15" t="s">
        <v>34</v>
      </c>
      <c r="F34" s="17">
        <v>77021000</v>
      </c>
      <c r="G34" s="17">
        <v>76761000</v>
      </c>
      <c r="H34" s="17">
        <v>76761000</v>
      </c>
    </row>
    <row r="35" spans="1:8" s="18" customFormat="1" ht="15.75" x14ac:dyDescent="0.25">
      <c r="A35" s="14" t="s">
        <v>54</v>
      </c>
      <c r="B35" s="15" t="s">
        <v>52</v>
      </c>
      <c r="C35" s="16" t="s">
        <v>20</v>
      </c>
      <c r="D35" s="15" t="s">
        <v>17</v>
      </c>
      <c r="E35" s="15" t="s">
        <v>34</v>
      </c>
      <c r="F35" s="17">
        <v>38356922</v>
      </c>
      <c r="G35" s="17">
        <v>48203800</v>
      </c>
      <c r="H35" s="17">
        <v>48203800</v>
      </c>
    </row>
    <row r="36" spans="1:8" s="18" customFormat="1" ht="15.75" x14ac:dyDescent="0.25">
      <c r="A36" s="14" t="s">
        <v>55</v>
      </c>
      <c r="B36" s="15" t="s">
        <v>52</v>
      </c>
      <c r="C36" s="16" t="s">
        <v>24</v>
      </c>
      <c r="D36" s="15" t="s">
        <v>17</v>
      </c>
      <c r="E36" s="15" t="s">
        <v>34</v>
      </c>
      <c r="F36" s="17">
        <v>80000</v>
      </c>
      <c r="G36" s="17"/>
      <c r="H36" s="17"/>
    </row>
    <row r="37" spans="1:8" s="18" customFormat="1" ht="47.25" x14ac:dyDescent="0.25">
      <c r="A37" s="14" t="s">
        <v>57</v>
      </c>
      <c r="B37" s="15" t="s">
        <v>56</v>
      </c>
      <c r="C37" s="16" t="s">
        <v>16</v>
      </c>
      <c r="D37" s="15" t="s">
        <v>17</v>
      </c>
      <c r="E37" s="15" t="s">
        <v>48</v>
      </c>
      <c r="F37" s="17">
        <v>22205200</v>
      </c>
      <c r="G37" s="17">
        <v>22185200</v>
      </c>
      <c r="H37" s="17">
        <v>22185200</v>
      </c>
    </row>
    <row r="38" spans="1:8" s="18" customFormat="1" ht="22.5" customHeight="1" x14ac:dyDescent="0.25">
      <c r="A38" s="14" t="s">
        <v>58</v>
      </c>
      <c r="B38" s="15" t="s">
        <v>56</v>
      </c>
      <c r="C38" s="16" t="s">
        <v>20</v>
      </c>
      <c r="D38" s="15" t="s">
        <v>17</v>
      </c>
      <c r="E38" s="15" t="s">
        <v>48</v>
      </c>
      <c r="F38" s="17">
        <v>4847020</v>
      </c>
      <c r="G38" s="17">
        <v>4255800</v>
      </c>
      <c r="H38" s="17">
        <v>4255800</v>
      </c>
    </row>
    <row r="39" spans="1:8" s="18" customFormat="1" ht="47.25" x14ac:dyDescent="0.25">
      <c r="A39" s="19" t="s">
        <v>60</v>
      </c>
      <c r="B39" s="15" t="s">
        <v>59</v>
      </c>
      <c r="C39" s="16" t="s">
        <v>16</v>
      </c>
      <c r="D39" s="15" t="s">
        <v>17</v>
      </c>
      <c r="E39" s="15" t="s">
        <v>31</v>
      </c>
      <c r="F39" s="17">
        <v>2102800</v>
      </c>
      <c r="G39" s="17">
        <v>2092800</v>
      </c>
      <c r="H39" s="17">
        <v>2092800</v>
      </c>
    </row>
    <row r="40" spans="1:8" s="18" customFormat="1" ht="31.5" x14ac:dyDescent="0.25">
      <c r="A40" s="14" t="s">
        <v>61</v>
      </c>
      <c r="B40" s="15" t="s">
        <v>59</v>
      </c>
      <c r="C40" s="16" t="s">
        <v>20</v>
      </c>
      <c r="D40" s="15" t="s">
        <v>17</v>
      </c>
      <c r="E40" s="15" t="s">
        <v>31</v>
      </c>
      <c r="F40" s="17">
        <v>767300</v>
      </c>
      <c r="G40" s="17">
        <v>626300</v>
      </c>
      <c r="H40" s="17">
        <v>626300</v>
      </c>
    </row>
    <row r="41" spans="1:8" s="18" customFormat="1" ht="31.5" x14ac:dyDescent="0.25">
      <c r="A41" s="14" t="s">
        <v>63</v>
      </c>
      <c r="B41" s="15" t="s">
        <v>62</v>
      </c>
      <c r="C41" s="16" t="s">
        <v>20</v>
      </c>
      <c r="D41" s="15" t="s">
        <v>17</v>
      </c>
      <c r="E41" s="15" t="s">
        <v>31</v>
      </c>
      <c r="F41" s="17">
        <v>1976400</v>
      </c>
      <c r="G41" s="17">
        <v>1526400</v>
      </c>
      <c r="H41" s="17">
        <v>1526400</v>
      </c>
    </row>
    <row r="42" spans="1:8" s="18" customFormat="1" ht="47.25" x14ac:dyDescent="0.25">
      <c r="A42" s="19" t="s">
        <v>65</v>
      </c>
      <c r="B42" s="15" t="s">
        <v>64</v>
      </c>
      <c r="C42" s="16" t="s">
        <v>16</v>
      </c>
      <c r="D42" s="15" t="s">
        <v>17</v>
      </c>
      <c r="E42" s="15" t="s">
        <v>34</v>
      </c>
      <c r="F42" s="17">
        <v>5912200</v>
      </c>
      <c r="G42" s="17">
        <v>5882200</v>
      </c>
      <c r="H42" s="17">
        <v>5882200</v>
      </c>
    </row>
    <row r="43" spans="1:8" s="18" customFormat="1" ht="31.5" x14ac:dyDescent="0.25">
      <c r="A43" s="14" t="s">
        <v>66</v>
      </c>
      <c r="B43" s="15" t="s">
        <v>64</v>
      </c>
      <c r="C43" s="16" t="s">
        <v>20</v>
      </c>
      <c r="D43" s="15" t="s">
        <v>17</v>
      </c>
      <c r="E43" s="15" t="s">
        <v>34</v>
      </c>
      <c r="F43" s="17">
        <v>4787188</v>
      </c>
      <c r="G43" s="17">
        <v>4073700</v>
      </c>
      <c r="H43" s="17">
        <v>4073700</v>
      </c>
    </row>
    <row r="44" spans="1:8" s="18" customFormat="1" ht="15.75" x14ac:dyDescent="0.25">
      <c r="A44" s="14" t="s">
        <v>68</v>
      </c>
      <c r="B44" s="15" t="s">
        <v>67</v>
      </c>
      <c r="C44" s="16" t="s">
        <v>69</v>
      </c>
      <c r="D44" s="15" t="s">
        <v>17</v>
      </c>
      <c r="E44" s="15" t="s">
        <v>18</v>
      </c>
      <c r="F44" s="17">
        <v>1478600</v>
      </c>
      <c r="G44" s="17">
        <v>1478600</v>
      </c>
      <c r="H44" s="17">
        <v>1478600</v>
      </c>
    </row>
    <row r="45" spans="1:8" s="18" customFormat="1" ht="15.75" x14ac:dyDescent="0.25">
      <c r="A45" s="14" t="s">
        <v>71</v>
      </c>
      <c r="B45" s="15" t="s">
        <v>70</v>
      </c>
      <c r="C45" s="16" t="s">
        <v>69</v>
      </c>
      <c r="D45" s="15" t="s">
        <v>17</v>
      </c>
      <c r="E45" s="15" t="s">
        <v>34</v>
      </c>
      <c r="F45" s="17">
        <v>2113900</v>
      </c>
      <c r="G45" s="17">
        <v>2113900</v>
      </c>
      <c r="H45" s="17">
        <v>2113900</v>
      </c>
    </row>
    <row r="46" spans="1:8" s="18" customFormat="1" ht="15.75" x14ac:dyDescent="0.25">
      <c r="A46" s="14" t="s">
        <v>73</v>
      </c>
      <c r="B46" s="15" t="s">
        <v>72</v>
      </c>
      <c r="C46" s="16" t="s">
        <v>69</v>
      </c>
      <c r="D46" s="15" t="s">
        <v>17</v>
      </c>
      <c r="E46" s="15" t="s">
        <v>48</v>
      </c>
      <c r="F46" s="17">
        <v>46400</v>
      </c>
      <c r="G46" s="17">
        <v>46400</v>
      </c>
      <c r="H46" s="17">
        <v>46400</v>
      </c>
    </row>
    <row r="47" spans="1:8" s="18" customFormat="1" ht="15.75" x14ac:dyDescent="0.25">
      <c r="A47" s="14" t="s">
        <v>75</v>
      </c>
      <c r="B47" s="15" t="s">
        <v>74</v>
      </c>
      <c r="C47" s="16" t="s">
        <v>69</v>
      </c>
      <c r="D47" s="15" t="s">
        <v>17</v>
      </c>
      <c r="E47" s="15" t="s">
        <v>34</v>
      </c>
      <c r="F47" s="17">
        <v>158400</v>
      </c>
      <c r="G47" s="17">
        <v>158400</v>
      </c>
      <c r="H47" s="17">
        <v>158400</v>
      </c>
    </row>
    <row r="48" spans="1:8" s="18" customFormat="1" ht="18.75" customHeight="1" x14ac:dyDescent="0.25">
      <c r="A48" s="14" t="s">
        <v>654</v>
      </c>
      <c r="B48" s="15" t="s">
        <v>76</v>
      </c>
      <c r="C48" s="16"/>
      <c r="D48" s="15"/>
      <c r="E48" s="15"/>
      <c r="F48" s="17">
        <f>SUM(F49:F50)</f>
        <v>250000</v>
      </c>
      <c r="G48" s="17">
        <f t="shared" ref="G48:H48" si="5">SUM(G49:G50)</f>
        <v>0</v>
      </c>
      <c r="H48" s="17">
        <f t="shared" si="5"/>
        <v>0</v>
      </c>
    </row>
    <row r="49" spans="1:8" s="18" customFormat="1" ht="31.5" x14ac:dyDescent="0.25">
      <c r="A49" s="14" t="s">
        <v>78</v>
      </c>
      <c r="B49" s="15" t="s">
        <v>77</v>
      </c>
      <c r="C49" s="16" t="s">
        <v>20</v>
      </c>
      <c r="D49" s="15" t="s">
        <v>17</v>
      </c>
      <c r="E49" s="15" t="s">
        <v>17</v>
      </c>
      <c r="F49" s="17">
        <v>100000</v>
      </c>
      <c r="G49" s="17">
        <v>0</v>
      </c>
      <c r="H49" s="17">
        <v>0</v>
      </c>
    </row>
    <row r="50" spans="1:8" s="18" customFormat="1" ht="15.75" x14ac:dyDescent="0.25">
      <c r="A50" s="14" t="s">
        <v>79</v>
      </c>
      <c r="B50" s="15" t="s">
        <v>77</v>
      </c>
      <c r="C50" s="16" t="s">
        <v>24</v>
      </c>
      <c r="D50" s="15" t="s">
        <v>17</v>
      </c>
      <c r="E50" s="15" t="s">
        <v>17</v>
      </c>
      <c r="F50" s="17">
        <v>150000</v>
      </c>
      <c r="G50" s="17">
        <v>0</v>
      </c>
      <c r="H50" s="17">
        <v>0</v>
      </c>
    </row>
    <row r="51" spans="1:8" s="18" customFormat="1" ht="31.5" x14ac:dyDescent="0.25">
      <c r="A51" s="14" t="s">
        <v>655</v>
      </c>
      <c r="B51" s="15" t="s">
        <v>80</v>
      </c>
      <c r="C51" s="16"/>
      <c r="D51" s="15"/>
      <c r="E51" s="15"/>
      <c r="F51" s="17">
        <f>SUM(F52)</f>
        <v>3067090</v>
      </c>
      <c r="G51" s="17">
        <f t="shared" ref="G51:H51" si="6">SUM(G52)</f>
        <v>0</v>
      </c>
      <c r="H51" s="17">
        <f t="shared" si="6"/>
        <v>0</v>
      </c>
    </row>
    <row r="52" spans="1:8" s="18" customFormat="1" ht="15.75" x14ac:dyDescent="0.25">
      <c r="A52" s="14" t="s">
        <v>54</v>
      </c>
      <c r="B52" s="15" t="s">
        <v>81</v>
      </c>
      <c r="C52" s="16" t="s">
        <v>20</v>
      </c>
      <c r="D52" s="15" t="s">
        <v>17</v>
      </c>
      <c r="E52" s="15" t="s">
        <v>34</v>
      </c>
      <c r="F52" s="17">
        <v>3067090</v>
      </c>
      <c r="G52" s="17">
        <v>0</v>
      </c>
      <c r="H52" s="17">
        <v>0</v>
      </c>
    </row>
    <row r="53" spans="1:8" s="13" customFormat="1" ht="15.75" x14ac:dyDescent="0.25">
      <c r="A53" s="9" t="s">
        <v>656</v>
      </c>
      <c r="B53" s="10" t="s">
        <v>82</v>
      </c>
      <c r="C53" s="11"/>
      <c r="D53" s="10"/>
      <c r="E53" s="10"/>
      <c r="F53" s="12">
        <f>F54+F58+F65</f>
        <v>140230747.84999999</v>
      </c>
      <c r="G53" s="12">
        <f t="shared" ref="G53:H53" si="7">G54+G58+G65</f>
        <v>116563194.36</v>
      </c>
      <c r="H53" s="12">
        <f t="shared" si="7"/>
        <v>110171550</v>
      </c>
    </row>
    <row r="54" spans="1:8" s="18" customFormat="1" ht="15.75" x14ac:dyDescent="0.25">
      <c r="A54" s="14" t="s">
        <v>83</v>
      </c>
      <c r="B54" s="15" t="s">
        <v>84</v>
      </c>
      <c r="C54" s="16"/>
      <c r="D54" s="15"/>
      <c r="E54" s="15"/>
      <c r="F54" s="17">
        <f>F55</f>
        <v>16700000</v>
      </c>
      <c r="G54" s="17">
        <f t="shared" ref="G54:H54" si="8">G55</f>
        <v>6391644.3600000003</v>
      </c>
      <c r="H54" s="17">
        <f t="shared" si="8"/>
        <v>0</v>
      </c>
    </row>
    <row r="55" spans="1:8" s="18" customFormat="1" ht="15.75" x14ac:dyDescent="0.25">
      <c r="A55" s="14" t="s">
        <v>85</v>
      </c>
      <c r="B55" s="15" t="s">
        <v>86</v>
      </c>
      <c r="C55" s="16"/>
      <c r="D55" s="15"/>
      <c r="E55" s="15"/>
      <c r="F55" s="17">
        <f>SUM(F56:F57)</f>
        <v>16700000</v>
      </c>
      <c r="G55" s="17">
        <f t="shared" ref="G55:H55" si="9">SUM(G56:G57)</f>
        <v>6391644.3600000003</v>
      </c>
      <c r="H55" s="17">
        <f t="shared" si="9"/>
        <v>0</v>
      </c>
    </row>
    <row r="56" spans="1:8" s="18" customFormat="1" ht="31.5" x14ac:dyDescent="0.25">
      <c r="A56" s="14" t="s">
        <v>88</v>
      </c>
      <c r="B56" s="15" t="s">
        <v>87</v>
      </c>
      <c r="C56" s="16" t="s">
        <v>20</v>
      </c>
      <c r="D56" s="15" t="s">
        <v>89</v>
      </c>
      <c r="E56" s="15" t="s">
        <v>18</v>
      </c>
      <c r="F56" s="17">
        <v>16700000</v>
      </c>
      <c r="G56" s="17">
        <v>0</v>
      </c>
      <c r="H56" s="17">
        <v>0</v>
      </c>
    </row>
    <row r="57" spans="1:8" s="18" customFormat="1" ht="31.5" x14ac:dyDescent="0.25">
      <c r="A57" s="14" t="s">
        <v>91</v>
      </c>
      <c r="B57" s="15" t="s">
        <v>90</v>
      </c>
      <c r="C57" s="16" t="s">
        <v>20</v>
      </c>
      <c r="D57" s="15" t="s">
        <v>17</v>
      </c>
      <c r="E57" s="15" t="s">
        <v>48</v>
      </c>
      <c r="F57" s="17">
        <v>0</v>
      </c>
      <c r="G57" s="17">
        <v>6391644.3600000003</v>
      </c>
      <c r="H57" s="17">
        <v>0</v>
      </c>
    </row>
    <row r="58" spans="1:8" s="18" customFormat="1" ht="15.75" x14ac:dyDescent="0.25">
      <c r="A58" s="14" t="s">
        <v>92</v>
      </c>
      <c r="B58" s="15" t="s">
        <v>93</v>
      </c>
      <c r="C58" s="16"/>
      <c r="D58" s="15"/>
      <c r="E58" s="15"/>
      <c r="F58" s="17">
        <f>F59+F63</f>
        <v>9051380.8499999996</v>
      </c>
      <c r="G58" s="17">
        <f t="shared" ref="G58:H58" si="10">G59+G63</f>
        <v>0</v>
      </c>
      <c r="H58" s="17">
        <f t="shared" si="10"/>
        <v>0</v>
      </c>
    </row>
    <row r="59" spans="1:8" s="18" customFormat="1" ht="15.75" x14ac:dyDescent="0.25">
      <c r="A59" s="14" t="s">
        <v>657</v>
      </c>
      <c r="B59" s="15" t="s">
        <v>94</v>
      </c>
      <c r="C59" s="16"/>
      <c r="D59" s="15"/>
      <c r="E59" s="15"/>
      <c r="F59" s="17">
        <f>SUM(F60:F62)</f>
        <v>1359880.85</v>
      </c>
      <c r="G59" s="17">
        <f t="shared" ref="G59:H59" si="11">SUM(G60:G62)</f>
        <v>0</v>
      </c>
      <c r="H59" s="17">
        <f t="shared" si="11"/>
        <v>0</v>
      </c>
    </row>
    <row r="60" spans="1:8" s="18" customFormat="1" ht="31.5" x14ac:dyDescent="0.25">
      <c r="A60" s="14" t="s">
        <v>96</v>
      </c>
      <c r="B60" s="15" t="s">
        <v>95</v>
      </c>
      <c r="C60" s="16" t="s">
        <v>20</v>
      </c>
      <c r="D60" s="15" t="s">
        <v>89</v>
      </c>
      <c r="E60" s="15" t="s">
        <v>18</v>
      </c>
      <c r="F60" s="17">
        <v>1143380.8500000001</v>
      </c>
      <c r="G60" s="17">
        <v>0</v>
      </c>
      <c r="H60" s="17">
        <v>0</v>
      </c>
    </row>
    <row r="61" spans="1:8" s="18" customFormat="1" ht="31.5" x14ac:dyDescent="0.25">
      <c r="A61" s="14" t="s">
        <v>98</v>
      </c>
      <c r="B61" s="15" t="s">
        <v>97</v>
      </c>
      <c r="C61" s="16" t="s">
        <v>24</v>
      </c>
      <c r="D61" s="15" t="s">
        <v>89</v>
      </c>
      <c r="E61" s="15" t="s">
        <v>18</v>
      </c>
      <c r="F61" s="17">
        <v>73100</v>
      </c>
      <c r="G61" s="17">
        <v>0</v>
      </c>
      <c r="H61" s="17">
        <v>0</v>
      </c>
    </row>
    <row r="62" spans="1:8" s="18" customFormat="1" ht="31.5" x14ac:dyDescent="0.25">
      <c r="A62" s="14" t="s">
        <v>100</v>
      </c>
      <c r="B62" s="15" t="s">
        <v>99</v>
      </c>
      <c r="C62" s="16" t="s">
        <v>20</v>
      </c>
      <c r="D62" s="15" t="s">
        <v>89</v>
      </c>
      <c r="E62" s="15" t="s">
        <v>18</v>
      </c>
      <c r="F62" s="17">
        <v>143400</v>
      </c>
      <c r="G62" s="17">
        <v>0</v>
      </c>
      <c r="H62" s="17">
        <v>0</v>
      </c>
    </row>
    <row r="63" spans="1:8" s="18" customFormat="1" ht="15.75" x14ac:dyDescent="0.25">
      <c r="A63" s="14" t="s">
        <v>101</v>
      </c>
      <c r="B63" s="15" t="s">
        <v>102</v>
      </c>
      <c r="C63" s="16"/>
      <c r="D63" s="15"/>
      <c r="E63" s="15"/>
      <c r="F63" s="17">
        <f>SUM(F64)</f>
        <v>7691500</v>
      </c>
      <c r="G63" s="17">
        <f t="shared" ref="G63:H63" si="12">SUM(G64)</f>
        <v>0</v>
      </c>
      <c r="H63" s="17">
        <f t="shared" si="12"/>
        <v>0</v>
      </c>
    </row>
    <row r="64" spans="1:8" s="18" customFormat="1" ht="31.5" x14ac:dyDescent="0.25">
      <c r="A64" s="14" t="s">
        <v>104</v>
      </c>
      <c r="B64" s="15" t="s">
        <v>103</v>
      </c>
      <c r="C64" s="16" t="s">
        <v>20</v>
      </c>
      <c r="D64" s="15" t="s">
        <v>89</v>
      </c>
      <c r="E64" s="15" t="s">
        <v>18</v>
      </c>
      <c r="F64" s="17">
        <v>7691500</v>
      </c>
      <c r="G64" s="17">
        <v>0</v>
      </c>
      <c r="H64" s="17">
        <v>0</v>
      </c>
    </row>
    <row r="65" spans="1:8" s="18" customFormat="1" ht="15.75" x14ac:dyDescent="0.25">
      <c r="A65" s="14" t="s">
        <v>105</v>
      </c>
      <c r="B65" s="15" t="s">
        <v>106</v>
      </c>
      <c r="C65" s="16"/>
      <c r="D65" s="15"/>
      <c r="E65" s="15"/>
      <c r="F65" s="17">
        <f>F66+F69+F73+F77+F81</f>
        <v>114479367</v>
      </c>
      <c r="G65" s="17">
        <f t="shared" ref="G65:H65" si="13">G66+G69+G73+G77+G81</f>
        <v>110171550</v>
      </c>
      <c r="H65" s="17">
        <f t="shared" si="13"/>
        <v>110171550</v>
      </c>
    </row>
    <row r="66" spans="1:8" s="18" customFormat="1" ht="31.5" x14ac:dyDescent="0.25">
      <c r="A66" s="14" t="s">
        <v>658</v>
      </c>
      <c r="B66" s="15" t="s">
        <v>107</v>
      </c>
      <c r="C66" s="16"/>
      <c r="D66" s="15"/>
      <c r="E66" s="15"/>
      <c r="F66" s="17">
        <f>SUM(F67:F68)</f>
        <v>2963100</v>
      </c>
      <c r="G66" s="17">
        <f t="shared" ref="G66:H66" si="14">SUM(G67:G68)</f>
        <v>260000</v>
      </c>
      <c r="H66" s="17">
        <f t="shared" si="14"/>
        <v>260000</v>
      </c>
    </row>
    <row r="67" spans="1:8" s="18" customFormat="1" ht="31.5" x14ac:dyDescent="0.25">
      <c r="A67" s="14" t="s">
        <v>109</v>
      </c>
      <c r="B67" s="15" t="s">
        <v>108</v>
      </c>
      <c r="C67" s="16" t="s">
        <v>20</v>
      </c>
      <c r="D67" s="15" t="s">
        <v>89</v>
      </c>
      <c r="E67" s="15" t="s">
        <v>18</v>
      </c>
      <c r="F67" s="17">
        <v>421721.2</v>
      </c>
      <c r="G67" s="17">
        <v>260000</v>
      </c>
      <c r="H67" s="17">
        <v>260000</v>
      </c>
    </row>
    <row r="68" spans="1:8" s="18" customFormat="1" ht="15.75" x14ac:dyDescent="0.25">
      <c r="A68" s="14" t="s">
        <v>111</v>
      </c>
      <c r="B68" s="15" t="s">
        <v>110</v>
      </c>
      <c r="C68" s="16" t="s">
        <v>20</v>
      </c>
      <c r="D68" s="15" t="s">
        <v>89</v>
      </c>
      <c r="E68" s="15" t="s">
        <v>18</v>
      </c>
      <c r="F68" s="17">
        <v>2541378.7999999998</v>
      </c>
      <c r="G68" s="17">
        <v>0</v>
      </c>
      <c r="H68" s="17">
        <v>0</v>
      </c>
    </row>
    <row r="69" spans="1:8" s="18" customFormat="1" ht="31.5" x14ac:dyDescent="0.25">
      <c r="A69" s="14" t="s">
        <v>726</v>
      </c>
      <c r="B69" s="15" t="s">
        <v>112</v>
      </c>
      <c r="C69" s="16"/>
      <c r="D69" s="15"/>
      <c r="E69" s="15"/>
      <c r="F69" s="17">
        <f>SUM(F70:F72)</f>
        <v>5378817</v>
      </c>
      <c r="G69" s="17">
        <f t="shared" ref="G69:H69" si="15">SUM(G70:G72)</f>
        <v>5151300</v>
      </c>
      <c r="H69" s="17">
        <f t="shared" si="15"/>
        <v>5151300</v>
      </c>
    </row>
    <row r="70" spans="1:8" s="18" customFormat="1" ht="31.5" x14ac:dyDescent="0.25">
      <c r="A70" s="14" t="s">
        <v>114</v>
      </c>
      <c r="B70" s="15" t="s">
        <v>113</v>
      </c>
      <c r="C70" s="16" t="s">
        <v>16</v>
      </c>
      <c r="D70" s="15" t="s">
        <v>89</v>
      </c>
      <c r="E70" s="15" t="s">
        <v>18</v>
      </c>
      <c r="F70" s="17">
        <v>4114100</v>
      </c>
      <c r="G70" s="17">
        <v>4114100</v>
      </c>
      <c r="H70" s="17">
        <v>4114100</v>
      </c>
    </row>
    <row r="71" spans="1:8" s="18" customFormat="1" ht="15.75" x14ac:dyDescent="0.25">
      <c r="A71" s="14" t="s">
        <v>115</v>
      </c>
      <c r="B71" s="15" t="s">
        <v>113</v>
      </c>
      <c r="C71" s="16" t="s">
        <v>20</v>
      </c>
      <c r="D71" s="15" t="s">
        <v>89</v>
      </c>
      <c r="E71" s="15" t="s">
        <v>18</v>
      </c>
      <c r="F71" s="17">
        <v>1236717</v>
      </c>
      <c r="G71" s="17">
        <v>1009200</v>
      </c>
      <c r="H71" s="17">
        <v>1009200</v>
      </c>
    </row>
    <row r="72" spans="1:8" s="18" customFormat="1" ht="15.75" x14ac:dyDescent="0.25">
      <c r="A72" s="14" t="s">
        <v>117</v>
      </c>
      <c r="B72" s="15" t="s">
        <v>116</v>
      </c>
      <c r="C72" s="16" t="s">
        <v>69</v>
      </c>
      <c r="D72" s="15" t="s">
        <v>89</v>
      </c>
      <c r="E72" s="15" t="s">
        <v>18</v>
      </c>
      <c r="F72" s="17">
        <v>28000</v>
      </c>
      <c r="G72" s="17">
        <v>28000</v>
      </c>
      <c r="H72" s="17">
        <v>28000</v>
      </c>
    </row>
    <row r="73" spans="1:8" s="18" customFormat="1" ht="21.75" customHeight="1" x14ac:dyDescent="0.25">
      <c r="A73" s="14" t="s">
        <v>118</v>
      </c>
      <c r="B73" s="15" t="s">
        <v>119</v>
      </c>
      <c r="C73" s="16"/>
      <c r="D73" s="15"/>
      <c r="E73" s="15"/>
      <c r="F73" s="17">
        <f>SUM(F74:F76)</f>
        <v>27409400</v>
      </c>
      <c r="G73" s="17">
        <f t="shared" ref="G73:H73" si="16">SUM(G74:G76)</f>
        <v>27498700</v>
      </c>
      <c r="H73" s="17">
        <f t="shared" si="16"/>
        <v>27498700</v>
      </c>
    </row>
    <row r="74" spans="1:8" s="18" customFormat="1" ht="47.25" x14ac:dyDescent="0.25">
      <c r="A74" s="14" t="s">
        <v>57</v>
      </c>
      <c r="B74" s="15" t="s">
        <v>120</v>
      </c>
      <c r="C74" s="16" t="s">
        <v>16</v>
      </c>
      <c r="D74" s="15" t="s">
        <v>17</v>
      </c>
      <c r="E74" s="15" t="s">
        <v>48</v>
      </c>
      <c r="F74" s="17">
        <v>25617300</v>
      </c>
      <c r="G74" s="17">
        <v>25617300</v>
      </c>
      <c r="H74" s="17">
        <v>25617300</v>
      </c>
    </row>
    <row r="75" spans="1:8" s="18" customFormat="1" ht="20.25" customHeight="1" x14ac:dyDescent="0.25">
      <c r="A75" s="14" t="s">
        <v>58</v>
      </c>
      <c r="B75" s="15" t="s">
        <v>120</v>
      </c>
      <c r="C75" s="16" t="s">
        <v>20</v>
      </c>
      <c r="D75" s="15" t="s">
        <v>17</v>
      </c>
      <c r="E75" s="15" t="s">
        <v>48</v>
      </c>
      <c r="F75" s="17">
        <v>1772100</v>
      </c>
      <c r="G75" s="17">
        <v>1861400</v>
      </c>
      <c r="H75" s="17">
        <v>1861400</v>
      </c>
    </row>
    <row r="76" spans="1:8" s="18" customFormat="1" ht="15.75" x14ac:dyDescent="0.25">
      <c r="A76" s="14" t="s">
        <v>73</v>
      </c>
      <c r="B76" s="15" t="s">
        <v>121</v>
      </c>
      <c r="C76" s="16" t="s">
        <v>69</v>
      </c>
      <c r="D76" s="15" t="s">
        <v>17</v>
      </c>
      <c r="E76" s="15" t="s">
        <v>48</v>
      </c>
      <c r="F76" s="17">
        <v>20000</v>
      </c>
      <c r="G76" s="17">
        <v>20000</v>
      </c>
      <c r="H76" s="17">
        <v>20000</v>
      </c>
    </row>
    <row r="77" spans="1:8" s="18" customFormat="1" ht="31.5" x14ac:dyDescent="0.25">
      <c r="A77" s="14" t="s">
        <v>727</v>
      </c>
      <c r="B77" s="15" t="s">
        <v>122</v>
      </c>
      <c r="C77" s="16"/>
      <c r="D77" s="15"/>
      <c r="E77" s="15"/>
      <c r="F77" s="17">
        <f>SUM(F78:F80)</f>
        <v>17844400</v>
      </c>
      <c r="G77" s="17">
        <f t="shared" ref="G77:H77" si="17">SUM(G78:G80)</f>
        <v>17948900</v>
      </c>
      <c r="H77" s="17">
        <f t="shared" si="17"/>
        <v>17948900</v>
      </c>
    </row>
    <row r="78" spans="1:8" s="18" customFormat="1" ht="31.5" x14ac:dyDescent="0.25">
      <c r="A78" s="14" t="s">
        <v>124</v>
      </c>
      <c r="B78" s="15" t="s">
        <v>123</v>
      </c>
      <c r="C78" s="16" t="s">
        <v>16</v>
      </c>
      <c r="D78" s="15" t="s">
        <v>89</v>
      </c>
      <c r="E78" s="15" t="s">
        <v>18</v>
      </c>
      <c r="F78" s="17">
        <v>15259000</v>
      </c>
      <c r="G78" s="17">
        <v>15259000</v>
      </c>
      <c r="H78" s="17">
        <v>15259000</v>
      </c>
    </row>
    <row r="79" spans="1:8" s="18" customFormat="1" ht="15.75" x14ac:dyDescent="0.25">
      <c r="A79" s="14" t="s">
        <v>111</v>
      </c>
      <c r="B79" s="15" t="s">
        <v>123</v>
      </c>
      <c r="C79" s="16" t="s">
        <v>20</v>
      </c>
      <c r="D79" s="15" t="s">
        <v>89</v>
      </c>
      <c r="E79" s="15" t="s">
        <v>18</v>
      </c>
      <c r="F79" s="17">
        <v>2543400</v>
      </c>
      <c r="G79" s="17">
        <v>2647900</v>
      </c>
      <c r="H79" s="17">
        <v>2647900</v>
      </c>
    </row>
    <row r="80" spans="1:8" s="18" customFormat="1" ht="15.75" x14ac:dyDescent="0.25">
      <c r="A80" s="14" t="s">
        <v>126</v>
      </c>
      <c r="B80" s="15" t="s">
        <v>125</v>
      </c>
      <c r="C80" s="16" t="s">
        <v>69</v>
      </c>
      <c r="D80" s="15" t="s">
        <v>89</v>
      </c>
      <c r="E80" s="15" t="s">
        <v>18</v>
      </c>
      <c r="F80" s="17">
        <v>42000</v>
      </c>
      <c r="G80" s="17">
        <v>42000</v>
      </c>
      <c r="H80" s="17">
        <v>42000</v>
      </c>
    </row>
    <row r="81" spans="1:8" s="18" customFormat="1" ht="31.5" x14ac:dyDescent="0.25">
      <c r="A81" s="14" t="s">
        <v>127</v>
      </c>
      <c r="B81" s="15" t="s">
        <v>128</v>
      </c>
      <c r="C81" s="16"/>
      <c r="D81" s="15"/>
      <c r="E81" s="15"/>
      <c r="F81" s="17">
        <f>SUM(F82:F84)</f>
        <v>60883650</v>
      </c>
      <c r="G81" s="17">
        <f t="shared" ref="G81:H81" si="18">SUM(G82:G84)</f>
        <v>59312650</v>
      </c>
      <c r="H81" s="17">
        <f t="shared" si="18"/>
        <v>59312650</v>
      </c>
    </row>
    <row r="82" spans="1:8" s="18" customFormat="1" ht="47.25" x14ac:dyDescent="0.25">
      <c r="A82" s="14" t="s">
        <v>130</v>
      </c>
      <c r="B82" s="15" t="s">
        <v>129</v>
      </c>
      <c r="C82" s="16" t="s">
        <v>16</v>
      </c>
      <c r="D82" s="15" t="s">
        <v>89</v>
      </c>
      <c r="E82" s="15" t="s">
        <v>18</v>
      </c>
      <c r="F82" s="17">
        <v>38037370</v>
      </c>
      <c r="G82" s="17">
        <v>38037370</v>
      </c>
      <c r="H82" s="17">
        <v>38037370</v>
      </c>
    </row>
    <row r="83" spans="1:8" s="18" customFormat="1" ht="31.5" x14ac:dyDescent="0.25">
      <c r="A83" s="14" t="s">
        <v>109</v>
      </c>
      <c r="B83" s="15" t="s">
        <v>129</v>
      </c>
      <c r="C83" s="16" t="s">
        <v>20</v>
      </c>
      <c r="D83" s="15" t="s">
        <v>89</v>
      </c>
      <c r="E83" s="15" t="s">
        <v>18</v>
      </c>
      <c r="F83" s="17">
        <v>21211880</v>
      </c>
      <c r="G83" s="17">
        <v>19640880</v>
      </c>
      <c r="H83" s="17">
        <v>19640880</v>
      </c>
    </row>
    <row r="84" spans="1:8" s="18" customFormat="1" ht="15.75" x14ac:dyDescent="0.25">
      <c r="A84" s="14" t="s">
        <v>132</v>
      </c>
      <c r="B84" s="15" t="s">
        <v>131</v>
      </c>
      <c r="C84" s="16" t="s">
        <v>69</v>
      </c>
      <c r="D84" s="15" t="s">
        <v>89</v>
      </c>
      <c r="E84" s="15" t="s">
        <v>18</v>
      </c>
      <c r="F84" s="17">
        <v>1634400</v>
      </c>
      <c r="G84" s="17">
        <v>1634400</v>
      </c>
      <c r="H84" s="17">
        <v>1634400</v>
      </c>
    </row>
    <row r="85" spans="1:8" s="13" customFormat="1" ht="31.5" x14ac:dyDescent="0.25">
      <c r="A85" s="9" t="s">
        <v>659</v>
      </c>
      <c r="B85" s="10" t="s">
        <v>133</v>
      </c>
      <c r="C85" s="11"/>
      <c r="D85" s="10"/>
      <c r="E85" s="10"/>
      <c r="F85" s="12">
        <f>F86</f>
        <v>344868758.86000001</v>
      </c>
      <c r="G85" s="12">
        <f t="shared" ref="G85:H85" si="19">G86</f>
        <v>343503893.59000003</v>
      </c>
      <c r="H85" s="12">
        <f t="shared" si="19"/>
        <v>347479534.32999998</v>
      </c>
    </row>
    <row r="86" spans="1:8" s="13" customFormat="1" ht="15.75" x14ac:dyDescent="0.25">
      <c r="A86" s="20" t="s">
        <v>105</v>
      </c>
      <c r="B86" s="21" t="s">
        <v>134</v>
      </c>
      <c r="C86" s="22"/>
      <c r="D86" s="21"/>
      <c r="E86" s="21"/>
      <c r="F86" s="23">
        <f>F87+F92+F132+F143+F152+F154</f>
        <v>344868758.86000001</v>
      </c>
      <c r="G86" s="23">
        <f t="shared" ref="G86:H86" si="20">G87+G92+G132+G143+G152+G154</f>
        <v>343503893.59000003</v>
      </c>
      <c r="H86" s="23">
        <f t="shared" si="20"/>
        <v>347479534.32999998</v>
      </c>
    </row>
    <row r="87" spans="1:8" s="13" customFormat="1" ht="15.75" x14ac:dyDescent="0.25">
      <c r="A87" s="20" t="s">
        <v>135</v>
      </c>
      <c r="B87" s="21" t="s">
        <v>136</v>
      </c>
      <c r="C87" s="22"/>
      <c r="D87" s="21"/>
      <c r="E87" s="21"/>
      <c r="F87" s="23">
        <f>SUM(F88:F91)</f>
        <v>86215010</v>
      </c>
      <c r="G87" s="23">
        <f t="shared" ref="G87:H87" si="21">SUM(G88:G91)</f>
        <v>86340950</v>
      </c>
      <c r="H87" s="23">
        <f t="shared" si="21"/>
        <v>86540350</v>
      </c>
    </row>
    <row r="88" spans="1:8" s="13" customFormat="1" ht="47.25" x14ac:dyDescent="0.25">
      <c r="A88" s="24" t="s">
        <v>138</v>
      </c>
      <c r="B88" s="21" t="s">
        <v>137</v>
      </c>
      <c r="C88" s="22" t="s">
        <v>16</v>
      </c>
      <c r="D88" s="21" t="s">
        <v>25</v>
      </c>
      <c r="E88" s="21" t="s">
        <v>34</v>
      </c>
      <c r="F88" s="23">
        <v>29140000</v>
      </c>
      <c r="G88" s="23">
        <v>29140000</v>
      </c>
      <c r="H88" s="23">
        <v>29140000</v>
      </c>
    </row>
    <row r="89" spans="1:8" s="13" customFormat="1" ht="31.5" x14ac:dyDescent="0.25">
      <c r="A89" s="20" t="s">
        <v>139</v>
      </c>
      <c r="B89" s="21" t="s">
        <v>137</v>
      </c>
      <c r="C89" s="22" t="s">
        <v>20</v>
      </c>
      <c r="D89" s="21" t="s">
        <v>25</v>
      </c>
      <c r="E89" s="21" t="s">
        <v>34</v>
      </c>
      <c r="F89" s="23">
        <v>6928000</v>
      </c>
      <c r="G89" s="23">
        <v>6980750</v>
      </c>
      <c r="H89" s="23">
        <v>7064250</v>
      </c>
    </row>
    <row r="90" spans="1:8" s="13" customFormat="1" ht="31.5" x14ac:dyDescent="0.25">
      <c r="A90" s="20" t="s">
        <v>140</v>
      </c>
      <c r="B90" s="21" t="s">
        <v>137</v>
      </c>
      <c r="C90" s="22" t="s">
        <v>22</v>
      </c>
      <c r="D90" s="21" t="s">
        <v>25</v>
      </c>
      <c r="E90" s="21" t="s">
        <v>34</v>
      </c>
      <c r="F90" s="23">
        <v>50115010</v>
      </c>
      <c r="G90" s="23">
        <v>50188200</v>
      </c>
      <c r="H90" s="23">
        <v>50304100</v>
      </c>
    </row>
    <row r="91" spans="1:8" s="13" customFormat="1" ht="31.5" x14ac:dyDescent="0.25">
      <c r="A91" s="20" t="s">
        <v>141</v>
      </c>
      <c r="B91" s="21" t="s">
        <v>137</v>
      </c>
      <c r="C91" s="22" t="s">
        <v>69</v>
      </c>
      <c r="D91" s="21" t="s">
        <v>25</v>
      </c>
      <c r="E91" s="21" t="s">
        <v>34</v>
      </c>
      <c r="F91" s="23">
        <v>32000</v>
      </c>
      <c r="G91" s="23">
        <v>32000</v>
      </c>
      <c r="H91" s="23">
        <v>32000</v>
      </c>
    </row>
    <row r="92" spans="1:8" s="13" customFormat="1" ht="15.75" x14ac:dyDescent="0.25">
      <c r="A92" s="20" t="s">
        <v>142</v>
      </c>
      <c r="B92" s="21" t="s">
        <v>143</v>
      </c>
      <c r="C92" s="22"/>
      <c r="D92" s="21"/>
      <c r="E92" s="21"/>
      <c r="F92" s="23">
        <f>SUM(F93:F131)</f>
        <v>183701929.24000001</v>
      </c>
      <c r="G92" s="23">
        <f t="shared" ref="G92:H92" si="22">SUM(G93:G131)</f>
        <v>181101892.24000001</v>
      </c>
      <c r="H92" s="23">
        <f t="shared" si="22"/>
        <v>183589885.24000001</v>
      </c>
    </row>
    <row r="93" spans="1:8" s="13" customFormat="1" ht="15.75" x14ac:dyDescent="0.25">
      <c r="A93" s="20" t="s">
        <v>145</v>
      </c>
      <c r="B93" s="21" t="s">
        <v>144</v>
      </c>
      <c r="C93" s="22" t="s">
        <v>24</v>
      </c>
      <c r="D93" s="21" t="s">
        <v>25</v>
      </c>
      <c r="E93" s="21" t="s">
        <v>48</v>
      </c>
      <c r="F93" s="23">
        <v>4500000</v>
      </c>
      <c r="G93" s="23"/>
      <c r="H93" s="23"/>
    </row>
    <row r="94" spans="1:8" s="13" customFormat="1" ht="31.5" x14ac:dyDescent="0.25">
      <c r="A94" s="20" t="s">
        <v>146</v>
      </c>
      <c r="B94" s="21" t="s">
        <v>144</v>
      </c>
      <c r="C94" s="22" t="s">
        <v>22</v>
      </c>
      <c r="D94" s="21" t="s">
        <v>25</v>
      </c>
      <c r="E94" s="21" t="s">
        <v>48</v>
      </c>
      <c r="F94" s="23">
        <v>1300000</v>
      </c>
      <c r="G94" s="23">
        <v>1300000</v>
      </c>
      <c r="H94" s="23">
        <v>1300000</v>
      </c>
    </row>
    <row r="95" spans="1:8" s="13" customFormat="1" ht="31.5" x14ac:dyDescent="0.25">
      <c r="A95" s="20" t="s">
        <v>148</v>
      </c>
      <c r="B95" s="21" t="s">
        <v>147</v>
      </c>
      <c r="C95" s="22" t="s">
        <v>20</v>
      </c>
      <c r="D95" s="21" t="s">
        <v>25</v>
      </c>
      <c r="E95" s="21" t="s">
        <v>48</v>
      </c>
      <c r="F95" s="23">
        <v>410000</v>
      </c>
      <c r="G95" s="23">
        <v>410000</v>
      </c>
      <c r="H95" s="23">
        <v>410000</v>
      </c>
    </row>
    <row r="96" spans="1:8" s="13" customFormat="1" ht="31.5" x14ac:dyDescent="0.25">
      <c r="A96" s="20" t="s">
        <v>149</v>
      </c>
      <c r="B96" s="21" t="s">
        <v>147</v>
      </c>
      <c r="C96" s="22" t="s">
        <v>24</v>
      </c>
      <c r="D96" s="21" t="s">
        <v>25</v>
      </c>
      <c r="E96" s="21" t="s">
        <v>48</v>
      </c>
      <c r="F96" s="23">
        <v>27152790</v>
      </c>
      <c r="G96" s="23">
        <v>28250390</v>
      </c>
      <c r="H96" s="23">
        <v>29391890</v>
      </c>
    </row>
    <row r="97" spans="1:8" s="13" customFormat="1" ht="34.5" customHeight="1" x14ac:dyDescent="0.25">
      <c r="A97" s="20" t="s">
        <v>151</v>
      </c>
      <c r="B97" s="21" t="s">
        <v>150</v>
      </c>
      <c r="C97" s="22" t="s">
        <v>20</v>
      </c>
      <c r="D97" s="21" t="s">
        <v>25</v>
      </c>
      <c r="E97" s="21" t="s">
        <v>48</v>
      </c>
      <c r="F97" s="23">
        <v>5300</v>
      </c>
      <c r="G97" s="23">
        <v>5300</v>
      </c>
      <c r="H97" s="23">
        <v>5300</v>
      </c>
    </row>
    <row r="98" spans="1:8" s="13" customFormat="1" ht="31.5" x14ac:dyDescent="0.25">
      <c r="A98" s="20" t="s">
        <v>152</v>
      </c>
      <c r="B98" s="21" t="s">
        <v>150</v>
      </c>
      <c r="C98" s="22" t="s">
        <v>24</v>
      </c>
      <c r="D98" s="21" t="s">
        <v>25</v>
      </c>
      <c r="E98" s="21" t="s">
        <v>48</v>
      </c>
      <c r="F98" s="23">
        <v>412000</v>
      </c>
      <c r="G98" s="23">
        <v>427100</v>
      </c>
      <c r="H98" s="23">
        <v>442900</v>
      </c>
    </row>
    <row r="99" spans="1:8" s="13" customFormat="1" ht="31.5" x14ac:dyDescent="0.25">
      <c r="A99" s="20" t="s">
        <v>154</v>
      </c>
      <c r="B99" s="21" t="s">
        <v>153</v>
      </c>
      <c r="C99" s="22" t="s">
        <v>20</v>
      </c>
      <c r="D99" s="21" t="s">
        <v>25</v>
      </c>
      <c r="E99" s="21" t="s">
        <v>48</v>
      </c>
      <c r="F99" s="23">
        <v>330000</v>
      </c>
      <c r="G99" s="23">
        <v>330000</v>
      </c>
      <c r="H99" s="23">
        <v>330000</v>
      </c>
    </row>
    <row r="100" spans="1:8" s="13" customFormat="1" ht="31.5" x14ac:dyDescent="0.25">
      <c r="A100" s="20" t="s">
        <v>155</v>
      </c>
      <c r="B100" s="21" t="s">
        <v>153</v>
      </c>
      <c r="C100" s="22" t="s">
        <v>24</v>
      </c>
      <c r="D100" s="21" t="s">
        <v>25</v>
      </c>
      <c r="E100" s="21" t="s">
        <v>48</v>
      </c>
      <c r="F100" s="23">
        <v>22047200</v>
      </c>
      <c r="G100" s="23">
        <v>22937800</v>
      </c>
      <c r="H100" s="23">
        <v>23864000</v>
      </c>
    </row>
    <row r="101" spans="1:8" s="13" customFormat="1" ht="47.25" x14ac:dyDescent="0.25">
      <c r="A101" s="24" t="s">
        <v>157</v>
      </c>
      <c r="B101" s="21" t="s">
        <v>156</v>
      </c>
      <c r="C101" s="22" t="s">
        <v>16</v>
      </c>
      <c r="D101" s="21" t="s">
        <v>25</v>
      </c>
      <c r="E101" s="21" t="s">
        <v>158</v>
      </c>
      <c r="F101" s="23">
        <v>13086240.060000001</v>
      </c>
      <c r="G101" s="23">
        <v>13086240.060000001</v>
      </c>
      <c r="H101" s="23">
        <v>13086240.060000001</v>
      </c>
    </row>
    <row r="102" spans="1:8" s="13" customFormat="1" ht="31.5" x14ac:dyDescent="0.25">
      <c r="A102" s="20" t="s">
        <v>159</v>
      </c>
      <c r="B102" s="21" t="s">
        <v>156</v>
      </c>
      <c r="C102" s="22" t="s">
        <v>20</v>
      </c>
      <c r="D102" s="21" t="s">
        <v>25</v>
      </c>
      <c r="E102" s="21" t="s">
        <v>158</v>
      </c>
      <c r="F102" s="23">
        <v>720984.29</v>
      </c>
      <c r="G102" s="23">
        <v>720984.29</v>
      </c>
      <c r="H102" s="23">
        <v>720984.29</v>
      </c>
    </row>
    <row r="103" spans="1:8" s="13" customFormat="1" ht="63" x14ac:dyDescent="0.25">
      <c r="A103" s="24" t="s">
        <v>161</v>
      </c>
      <c r="B103" s="21" t="s">
        <v>160</v>
      </c>
      <c r="C103" s="22" t="s">
        <v>20</v>
      </c>
      <c r="D103" s="21" t="s">
        <v>25</v>
      </c>
      <c r="E103" s="21" t="s">
        <v>48</v>
      </c>
      <c r="F103" s="23">
        <v>1200</v>
      </c>
      <c r="G103" s="23">
        <v>1200</v>
      </c>
      <c r="H103" s="23">
        <v>1200</v>
      </c>
    </row>
    <row r="104" spans="1:8" s="13" customFormat="1" ht="63" x14ac:dyDescent="0.25">
      <c r="A104" s="24" t="s">
        <v>162</v>
      </c>
      <c r="B104" s="21" t="s">
        <v>160</v>
      </c>
      <c r="C104" s="22" t="s">
        <v>24</v>
      </c>
      <c r="D104" s="21" t="s">
        <v>25</v>
      </c>
      <c r="E104" s="21" t="s">
        <v>48</v>
      </c>
      <c r="F104" s="23">
        <v>85400</v>
      </c>
      <c r="G104" s="23">
        <v>88800</v>
      </c>
      <c r="H104" s="23">
        <v>92400</v>
      </c>
    </row>
    <row r="105" spans="1:8" s="13" customFormat="1" ht="67.5" customHeight="1" x14ac:dyDescent="0.25">
      <c r="A105" s="24" t="s">
        <v>164</v>
      </c>
      <c r="B105" s="21" t="s">
        <v>163</v>
      </c>
      <c r="C105" s="22" t="s">
        <v>20</v>
      </c>
      <c r="D105" s="21" t="s">
        <v>25</v>
      </c>
      <c r="E105" s="21" t="s">
        <v>48</v>
      </c>
      <c r="F105" s="23">
        <v>80000</v>
      </c>
      <c r="G105" s="23">
        <v>80000</v>
      </c>
      <c r="H105" s="23">
        <v>80000</v>
      </c>
    </row>
    <row r="106" spans="1:8" s="13" customFormat="1" ht="63" x14ac:dyDescent="0.25">
      <c r="A106" s="24" t="s">
        <v>165</v>
      </c>
      <c r="B106" s="21" t="s">
        <v>163</v>
      </c>
      <c r="C106" s="22" t="s">
        <v>24</v>
      </c>
      <c r="D106" s="21" t="s">
        <v>25</v>
      </c>
      <c r="E106" s="21" t="s">
        <v>48</v>
      </c>
      <c r="F106" s="23">
        <v>6174525.1100000003</v>
      </c>
      <c r="G106" s="23">
        <v>6174525.1100000003</v>
      </c>
      <c r="H106" s="23">
        <v>6174525.1100000003</v>
      </c>
    </row>
    <row r="107" spans="1:8" s="13" customFormat="1" ht="47.25" x14ac:dyDescent="0.25">
      <c r="A107" s="24" t="s">
        <v>167</v>
      </c>
      <c r="B107" s="21" t="s">
        <v>166</v>
      </c>
      <c r="C107" s="22" t="s">
        <v>16</v>
      </c>
      <c r="D107" s="21" t="s">
        <v>25</v>
      </c>
      <c r="E107" s="21" t="s">
        <v>158</v>
      </c>
      <c r="F107" s="23">
        <v>4952053.57</v>
      </c>
      <c r="G107" s="23">
        <v>4952053.57</v>
      </c>
      <c r="H107" s="23">
        <v>4952053.57</v>
      </c>
    </row>
    <row r="108" spans="1:8" s="13" customFormat="1" ht="31.5" x14ac:dyDescent="0.25">
      <c r="A108" s="20" t="s">
        <v>168</v>
      </c>
      <c r="B108" s="21" t="s">
        <v>166</v>
      </c>
      <c r="C108" s="22" t="s">
        <v>20</v>
      </c>
      <c r="D108" s="21" t="s">
        <v>25</v>
      </c>
      <c r="E108" s="21" t="s">
        <v>48</v>
      </c>
      <c r="F108" s="23">
        <v>720000</v>
      </c>
      <c r="G108" s="23">
        <v>720000</v>
      </c>
      <c r="H108" s="23">
        <v>720000</v>
      </c>
    </row>
    <row r="109" spans="1:8" s="13" customFormat="1" ht="31.5" x14ac:dyDescent="0.25">
      <c r="A109" s="20" t="s">
        <v>168</v>
      </c>
      <c r="B109" s="21" t="s">
        <v>166</v>
      </c>
      <c r="C109" s="22" t="s">
        <v>20</v>
      </c>
      <c r="D109" s="21" t="s">
        <v>25</v>
      </c>
      <c r="E109" s="21" t="s">
        <v>158</v>
      </c>
      <c r="F109" s="23">
        <v>601211.41</v>
      </c>
      <c r="G109" s="23">
        <v>601211.41</v>
      </c>
      <c r="H109" s="23">
        <v>601211.41</v>
      </c>
    </row>
    <row r="110" spans="1:8" s="13" customFormat="1" ht="31.5" x14ac:dyDescent="0.25">
      <c r="A110" s="20" t="s">
        <v>169</v>
      </c>
      <c r="B110" s="21" t="s">
        <v>166</v>
      </c>
      <c r="C110" s="22" t="s">
        <v>24</v>
      </c>
      <c r="D110" s="21" t="s">
        <v>25</v>
      </c>
      <c r="E110" s="21" t="s">
        <v>48</v>
      </c>
      <c r="F110" s="23">
        <v>42507784</v>
      </c>
      <c r="G110" s="23">
        <v>42507784</v>
      </c>
      <c r="H110" s="23">
        <v>42507784</v>
      </c>
    </row>
    <row r="111" spans="1:8" s="13" customFormat="1" ht="47.25" x14ac:dyDescent="0.25">
      <c r="A111" s="24" t="s">
        <v>171</v>
      </c>
      <c r="B111" s="21" t="s">
        <v>170</v>
      </c>
      <c r="C111" s="22" t="s">
        <v>20</v>
      </c>
      <c r="D111" s="21" t="s">
        <v>25</v>
      </c>
      <c r="E111" s="21" t="s">
        <v>48</v>
      </c>
      <c r="F111" s="23">
        <v>45000</v>
      </c>
      <c r="G111" s="23">
        <v>45000</v>
      </c>
      <c r="H111" s="23">
        <v>45000</v>
      </c>
    </row>
    <row r="112" spans="1:8" s="13" customFormat="1" ht="47.25" x14ac:dyDescent="0.25">
      <c r="A112" s="20" t="s">
        <v>172</v>
      </c>
      <c r="B112" s="21" t="s">
        <v>170</v>
      </c>
      <c r="C112" s="22" t="s">
        <v>24</v>
      </c>
      <c r="D112" s="21" t="s">
        <v>25</v>
      </c>
      <c r="E112" s="21" t="s">
        <v>48</v>
      </c>
      <c r="F112" s="23">
        <v>4355100</v>
      </c>
      <c r="G112" s="23">
        <v>4546400</v>
      </c>
      <c r="H112" s="23">
        <v>4745500</v>
      </c>
    </row>
    <row r="113" spans="1:8" s="13" customFormat="1" ht="47.25" x14ac:dyDescent="0.25">
      <c r="A113" s="24" t="s">
        <v>173</v>
      </c>
      <c r="B113" s="21" t="s">
        <v>170</v>
      </c>
      <c r="C113" s="22" t="s">
        <v>22</v>
      </c>
      <c r="D113" s="21" t="s">
        <v>25</v>
      </c>
      <c r="E113" s="21" t="s">
        <v>34</v>
      </c>
      <c r="F113" s="23">
        <v>400000</v>
      </c>
      <c r="G113" s="23">
        <v>400000</v>
      </c>
      <c r="H113" s="23">
        <v>400000</v>
      </c>
    </row>
    <row r="114" spans="1:8" s="13" customFormat="1" ht="31.5" x14ac:dyDescent="0.25">
      <c r="A114" s="20" t="s">
        <v>175</v>
      </c>
      <c r="B114" s="21" t="s">
        <v>174</v>
      </c>
      <c r="C114" s="22" t="s">
        <v>20</v>
      </c>
      <c r="D114" s="21" t="s">
        <v>25</v>
      </c>
      <c r="E114" s="21" t="s">
        <v>48</v>
      </c>
      <c r="F114" s="23">
        <v>2000</v>
      </c>
      <c r="G114" s="23">
        <v>2000</v>
      </c>
      <c r="H114" s="23">
        <v>2000</v>
      </c>
    </row>
    <row r="115" spans="1:8" s="13" customFormat="1" ht="31.5" x14ac:dyDescent="0.25">
      <c r="A115" s="20" t="s">
        <v>176</v>
      </c>
      <c r="B115" s="21" t="s">
        <v>174</v>
      </c>
      <c r="C115" s="22" t="s">
        <v>24</v>
      </c>
      <c r="D115" s="21" t="s">
        <v>25</v>
      </c>
      <c r="E115" s="21" t="s">
        <v>48</v>
      </c>
      <c r="F115" s="23">
        <v>568600</v>
      </c>
      <c r="G115" s="23">
        <v>568600</v>
      </c>
      <c r="H115" s="23">
        <v>568600</v>
      </c>
    </row>
    <row r="116" spans="1:8" s="13" customFormat="1" ht="31.5" x14ac:dyDescent="0.25">
      <c r="A116" s="20" t="s">
        <v>178</v>
      </c>
      <c r="B116" s="21" t="s">
        <v>177</v>
      </c>
      <c r="C116" s="22" t="s">
        <v>24</v>
      </c>
      <c r="D116" s="21" t="s">
        <v>25</v>
      </c>
      <c r="E116" s="21" t="s">
        <v>48</v>
      </c>
      <c r="F116" s="23">
        <v>100</v>
      </c>
      <c r="G116" s="23">
        <v>100</v>
      </c>
      <c r="H116" s="23">
        <v>100</v>
      </c>
    </row>
    <row r="117" spans="1:8" s="13" customFormat="1" ht="47.25" x14ac:dyDescent="0.25">
      <c r="A117" s="24" t="s">
        <v>180</v>
      </c>
      <c r="B117" s="21" t="s">
        <v>179</v>
      </c>
      <c r="C117" s="22" t="s">
        <v>20</v>
      </c>
      <c r="D117" s="21" t="s">
        <v>25</v>
      </c>
      <c r="E117" s="21" t="s">
        <v>48</v>
      </c>
      <c r="F117" s="23">
        <v>40000</v>
      </c>
      <c r="G117" s="23">
        <v>40000</v>
      </c>
      <c r="H117" s="23">
        <v>40000</v>
      </c>
    </row>
    <row r="118" spans="1:8" s="13" customFormat="1" ht="47.25" x14ac:dyDescent="0.25">
      <c r="A118" s="24" t="s">
        <v>181</v>
      </c>
      <c r="B118" s="21" t="s">
        <v>179</v>
      </c>
      <c r="C118" s="22" t="s">
        <v>24</v>
      </c>
      <c r="D118" s="21" t="s">
        <v>25</v>
      </c>
      <c r="E118" s="21" t="s">
        <v>48</v>
      </c>
      <c r="F118" s="23">
        <v>2463800</v>
      </c>
      <c r="G118" s="23">
        <v>2562800</v>
      </c>
      <c r="H118" s="23">
        <v>2665800</v>
      </c>
    </row>
    <row r="119" spans="1:8" s="13" customFormat="1" ht="47.25" x14ac:dyDescent="0.25">
      <c r="A119" s="24" t="s">
        <v>183</v>
      </c>
      <c r="B119" s="21" t="s">
        <v>182</v>
      </c>
      <c r="C119" s="22" t="s">
        <v>20</v>
      </c>
      <c r="D119" s="21" t="s">
        <v>25</v>
      </c>
      <c r="E119" s="21" t="s">
        <v>158</v>
      </c>
      <c r="F119" s="23">
        <v>4500</v>
      </c>
      <c r="G119" s="23">
        <v>4500</v>
      </c>
      <c r="H119" s="23">
        <v>4500</v>
      </c>
    </row>
    <row r="120" spans="1:8" s="13" customFormat="1" ht="63" x14ac:dyDescent="0.25">
      <c r="A120" s="24" t="s">
        <v>185</v>
      </c>
      <c r="B120" s="21" t="s">
        <v>184</v>
      </c>
      <c r="C120" s="22" t="s">
        <v>20</v>
      </c>
      <c r="D120" s="21" t="s">
        <v>25</v>
      </c>
      <c r="E120" s="21" t="s">
        <v>158</v>
      </c>
      <c r="F120" s="23">
        <v>762000</v>
      </c>
      <c r="G120" s="23">
        <v>762000</v>
      </c>
      <c r="H120" s="23">
        <v>762000</v>
      </c>
    </row>
    <row r="121" spans="1:8" s="13" customFormat="1" ht="78.75" x14ac:dyDescent="0.25">
      <c r="A121" s="24" t="s">
        <v>187</v>
      </c>
      <c r="B121" s="21" t="s">
        <v>186</v>
      </c>
      <c r="C121" s="22" t="s">
        <v>20</v>
      </c>
      <c r="D121" s="21" t="s">
        <v>25</v>
      </c>
      <c r="E121" s="21" t="s">
        <v>158</v>
      </c>
      <c r="F121" s="23">
        <v>2000000</v>
      </c>
      <c r="G121" s="23">
        <v>2000000</v>
      </c>
      <c r="H121" s="23">
        <v>2000000</v>
      </c>
    </row>
    <row r="122" spans="1:8" s="13" customFormat="1" ht="47.25" x14ac:dyDescent="0.25">
      <c r="A122" s="24" t="s">
        <v>660</v>
      </c>
      <c r="B122" s="21" t="s">
        <v>188</v>
      </c>
      <c r="C122" s="22" t="s">
        <v>24</v>
      </c>
      <c r="D122" s="21" t="s">
        <v>25</v>
      </c>
      <c r="E122" s="21" t="s">
        <v>48</v>
      </c>
      <c r="F122" s="23">
        <v>13421344.800000001</v>
      </c>
      <c r="G122" s="23">
        <v>13421344.800000001</v>
      </c>
      <c r="H122" s="23">
        <v>13421344.800000001</v>
      </c>
    </row>
    <row r="123" spans="1:8" s="13" customFormat="1" ht="31.5" x14ac:dyDescent="0.25">
      <c r="A123" s="20" t="s">
        <v>190</v>
      </c>
      <c r="B123" s="21" t="s">
        <v>189</v>
      </c>
      <c r="C123" s="22" t="s">
        <v>22</v>
      </c>
      <c r="D123" s="21" t="s">
        <v>25</v>
      </c>
      <c r="E123" s="21" t="s">
        <v>158</v>
      </c>
      <c r="F123" s="23">
        <v>230000</v>
      </c>
      <c r="G123" s="23">
        <v>0</v>
      </c>
      <c r="H123" s="23">
        <v>0</v>
      </c>
    </row>
    <row r="124" spans="1:8" s="13" customFormat="1" ht="31.5" x14ac:dyDescent="0.25">
      <c r="A124" s="20" t="s">
        <v>192</v>
      </c>
      <c r="B124" s="21" t="s">
        <v>191</v>
      </c>
      <c r="C124" s="22" t="s">
        <v>22</v>
      </c>
      <c r="D124" s="21" t="s">
        <v>25</v>
      </c>
      <c r="E124" s="21" t="s">
        <v>158</v>
      </c>
      <c r="F124" s="23">
        <v>100000</v>
      </c>
      <c r="G124" s="23">
        <v>0</v>
      </c>
      <c r="H124" s="23">
        <v>0</v>
      </c>
    </row>
    <row r="125" spans="1:8" s="13" customFormat="1" ht="31.5" x14ac:dyDescent="0.25">
      <c r="A125" s="20" t="s">
        <v>194</v>
      </c>
      <c r="B125" s="21" t="s">
        <v>193</v>
      </c>
      <c r="C125" s="22" t="s">
        <v>22</v>
      </c>
      <c r="D125" s="21" t="s">
        <v>25</v>
      </c>
      <c r="E125" s="21" t="s">
        <v>158</v>
      </c>
      <c r="F125" s="23">
        <v>150000</v>
      </c>
      <c r="G125" s="23">
        <v>0</v>
      </c>
      <c r="H125" s="23">
        <v>0</v>
      </c>
    </row>
    <row r="126" spans="1:8" s="13" customFormat="1" ht="15.75" x14ac:dyDescent="0.25">
      <c r="A126" s="20" t="s">
        <v>196</v>
      </c>
      <c r="B126" s="21" t="s">
        <v>195</v>
      </c>
      <c r="C126" s="22" t="s">
        <v>24</v>
      </c>
      <c r="D126" s="21" t="s">
        <v>25</v>
      </c>
      <c r="E126" s="21" t="s">
        <v>48</v>
      </c>
      <c r="F126" s="23">
        <v>1770000</v>
      </c>
      <c r="G126" s="23">
        <v>1770000</v>
      </c>
      <c r="H126" s="23">
        <v>1770000</v>
      </c>
    </row>
    <row r="127" spans="1:8" s="13" customFormat="1" ht="35.25" customHeight="1" x14ac:dyDescent="0.25">
      <c r="A127" s="20" t="s">
        <v>198</v>
      </c>
      <c r="B127" s="21" t="s">
        <v>197</v>
      </c>
      <c r="C127" s="22" t="s">
        <v>20</v>
      </c>
      <c r="D127" s="21" t="s">
        <v>25</v>
      </c>
      <c r="E127" s="21" t="s">
        <v>48</v>
      </c>
      <c r="F127" s="23">
        <v>50300</v>
      </c>
      <c r="G127" s="23">
        <v>50300</v>
      </c>
      <c r="H127" s="23">
        <v>50300</v>
      </c>
    </row>
    <row r="128" spans="1:8" s="13" customFormat="1" ht="31.5" x14ac:dyDescent="0.25">
      <c r="A128" s="20" t="s">
        <v>199</v>
      </c>
      <c r="B128" s="21" t="s">
        <v>197</v>
      </c>
      <c r="C128" s="22" t="s">
        <v>24</v>
      </c>
      <c r="D128" s="21" t="s">
        <v>25</v>
      </c>
      <c r="E128" s="21" t="s">
        <v>48</v>
      </c>
      <c r="F128" s="23">
        <v>2505496</v>
      </c>
      <c r="G128" s="23">
        <v>2606259</v>
      </c>
      <c r="H128" s="23">
        <v>2710952</v>
      </c>
    </row>
    <row r="129" spans="1:8" s="13" customFormat="1" ht="31.5" x14ac:dyDescent="0.25">
      <c r="A129" s="20" t="s">
        <v>201</v>
      </c>
      <c r="B129" s="21" t="s">
        <v>200</v>
      </c>
      <c r="C129" s="22" t="s">
        <v>20</v>
      </c>
      <c r="D129" s="21" t="s">
        <v>25</v>
      </c>
      <c r="E129" s="21" t="s">
        <v>48</v>
      </c>
      <c r="F129" s="23">
        <v>80000</v>
      </c>
      <c r="G129" s="23">
        <v>80000</v>
      </c>
      <c r="H129" s="23">
        <v>80000</v>
      </c>
    </row>
    <row r="130" spans="1:8" s="13" customFormat="1" ht="31.5" x14ac:dyDescent="0.25">
      <c r="A130" s="20" t="s">
        <v>202</v>
      </c>
      <c r="B130" s="21" t="s">
        <v>200</v>
      </c>
      <c r="C130" s="22" t="s">
        <v>24</v>
      </c>
      <c r="D130" s="21" t="s">
        <v>25</v>
      </c>
      <c r="E130" s="21" t="s">
        <v>48</v>
      </c>
      <c r="F130" s="23">
        <v>29652000</v>
      </c>
      <c r="G130" s="23">
        <v>29634200</v>
      </c>
      <c r="H130" s="23">
        <v>29628300</v>
      </c>
    </row>
    <row r="131" spans="1:8" s="13" customFormat="1" ht="47.25" x14ac:dyDescent="0.25">
      <c r="A131" s="24" t="s">
        <v>204</v>
      </c>
      <c r="B131" s="21" t="s">
        <v>203</v>
      </c>
      <c r="C131" s="22" t="s">
        <v>16</v>
      </c>
      <c r="D131" s="21" t="s">
        <v>25</v>
      </c>
      <c r="E131" s="21" t="s">
        <v>158</v>
      </c>
      <c r="F131" s="23">
        <v>15000</v>
      </c>
      <c r="G131" s="23">
        <v>15000</v>
      </c>
      <c r="H131" s="23">
        <v>15000</v>
      </c>
    </row>
    <row r="132" spans="1:8" s="13" customFormat="1" ht="15.75" x14ac:dyDescent="0.25">
      <c r="A132" s="20" t="s">
        <v>205</v>
      </c>
      <c r="B132" s="21" t="s">
        <v>206</v>
      </c>
      <c r="C132" s="22"/>
      <c r="D132" s="21"/>
      <c r="E132" s="21"/>
      <c r="F132" s="23">
        <f>SUM(F133:F142)</f>
        <v>13850501.119999999</v>
      </c>
      <c r="G132" s="23">
        <f t="shared" ref="G132:H132" si="23">SUM(G133:G142)</f>
        <v>14220132.85</v>
      </c>
      <c r="H132" s="23">
        <f t="shared" si="23"/>
        <v>14864180.59</v>
      </c>
    </row>
    <row r="133" spans="1:8" s="13" customFormat="1" ht="15.75" x14ac:dyDescent="0.25">
      <c r="A133" s="20" t="s">
        <v>145</v>
      </c>
      <c r="B133" s="21" t="s">
        <v>207</v>
      </c>
      <c r="C133" s="22" t="s">
        <v>24</v>
      </c>
      <c r="D133" s="21" t="s">
        <v>25</v>
      </c>
      <c r="E133" s="21" t="s">
        <v>26</v>
      </c>
      <c r="F133" s="23">
        <v>90000</v>
      </c>
      <c r="G133" s="23">
        <v>90000</v>
      </c>
      <c r="H133" s="23">
        <v>90000</v>
      </c>
    </row>
    <row r="134" spans="1:8" s="13" customFormat="1" ht="31.5" x14ac:dyDescent="0.25">
      <c r="A134" s="20" t="s">
        <v>209</v>
      </c>
      <c r="B134" s="21" t="s">
        <v>208</v>
      </c>
      <c r="C134" s="22" t="s">
        <v>20</v>
      </c>
      <c r="D134" s="21" t="s">
        <v>25</v>
      </c>
      <c r="E134" s="21" t="s">
        <v>26</v>
      </c>
      <c r="F134" s="23">
        <v>16000</v>
      </c>
      <c r="G134" s="23">
        <v>16000</v>
      </c>
      <c r="H134" s="23">
        <v>16000</v>
      </c>
    </row>
    <row r="135" spans="1:8" s="13" customFormat="1" ht="31.5" x14ac:dyDescent="0.25">
      <c r="A135" s="20" t="s">
        <v>210</v>
      </c>
      <c r="B135" s="21" t="s">
        <v>208</v>
      </c>
      <c r="C135" s="22" t="s">
        <v>24</v>
      </c>
      <c r="D135" s="21" t="s">
        <v>25</v>
      </c>
      <c r="E135" s="21" t="s">
        <v>26</v>
      </c>
      <c r="F135" s="23">
        <v>1037900</v>
      </c>
      <c r="G135" s="23">
        <v>1079900</v>
      </c>
      <c r="H135" s="23">
        <v>1123600</v>
      </c>
    </row>
    <row r="136" spans="1:8" s="13" customFormat="1" ht="31.5" x14ac:dyDescent="0.25">
      <c r="A136" s="20" t="s">
        <v>212</v>
      </c>
      <c r="B136" s="21" t="s">
        <v>211</v>
      </c>
      <c r="C136" s="22" t="s">
        <v>20</v>
      </c>
      <c r="D136" s="21" t="s">
        <v>25</v>
      </c>
      <c r="E136" s="21" t="s">
        <v>26</v>
      </c>
      <c r="F136" s="23">
        <v>40000</v>
      </c>
      <c r="G136" s="23">
        <v>40000</v>
      </c>
      <c r="H136" s="23">
        <v>40000</v>
      </c>
    </row>
    <row r="137" spans="1:8" s="13" customFormat="1" ht="31.5" x14ac:dyDescent="0.25">
      <c r="A137" s="20" t="s">
        <v>213</v>
      </c>
      <c r="B137" s="21" t="s">
        <v>211</v>
      </c>
      <c r="C137" s="22" t="s">
        <v>24</v>
      </c>
      <c r="D137" s="21" t="s">
        <v>25</v>
      </c>
      <c r="E137" s="21" t="s">
        <v>26</v>
      </c>
      <c r="F137" s="23">
        <v>2271523.8399999999</v>
      </c>
      <c r="G137" s="23">
        <v>2340658.6800000002</v>
      </c>
      <c r="H137" s="23">
        <v>2516227.92</v>
      </c>
    </row>
    <row r="138" spans="1:8" s="13" customFormat="1" ht="31.5" x14ac:dyDescent="0.25">
      <c r="A138" s="20" t="s">
        <v>215</v>
      </c>
      <c r="B138" s="21" t="s">
        <v>214</v>
      </c>
      <c r="C138" s="22" t="s">
        <v>20</v>
      </c>
      <c r="D138" s="21" t="s">
        <v>25</v>
      </c>
      <c r="E138" s="21" t="s">
        <v>26</v>
      </c>
      <c r="F138" s="23">
        <v>150000</v>
      </c>
      <c r="G138" s="23">
        <v>150000</v>
      </c>
      <c r="H138" s="23">
        <v>150000</v>
      </c>
    </row>
    <row r="139" spans="1:8" s="13" customFormat="1" ht="31.5" x14ac:dyDescent="0.25">
      <c r="A139" s="20" t="s">
        <v>216</v>
      </c>
      <c r="B139" s="21" t="s">
        <v>214</v>
      </c>
      <c r="C139" s="22" t="s">
        <v>24</v>
      </c>
      <c r="D139" s="21" t="s">
        <v>25</v>
      </c>
      <c r="E139" s="21" t="s">
        <v>26</v>
      </c>
      <c r="F139" s="23">
        <v>9792800</v>
      </c>
      <c r="G139" s="23">
        <v>10189200</v>
      </c>
      <c r="H139" s="23">
        <v>10601400</v>
      </c>
    </row>
    <row r="140" spans="1:8" s="13" customFormat="1" ht="94.5" x14ac:dyDescent="0.25">
      <c r="A140" s="24" t="s">
        <v>218</v>
      </c>
      <c r="B140" s="21" t="s">
        <v>217</v>
      </c>
      <c r="C140" s="22" t="s">
        <v>20</v>
      </c>
      <c r="D140" s="21" t="s">
        <v>25</v>
      </c>
      <c r="E140" s="21" t="s">
        <v>158</v>
      </c>
      <c r="F140" s="23">
        <v>104020</v>
      </c>
      <c r="G140" s="23">
        <v>108180</v>
      </c>
      <c r="H140" s="23">
        <v>112510</v>
      </c>
    </row>
    <row r="141" spans="1:8" s="13" customFormat="1" ht="47.25" x14ac:dyDescent="0.25">
      <c r="A141" s="24" t="s">
        <v>220</v>
      </c>
      <c r="B141" s="21" t="s">
        <v>219</v>
      </c>
      <c r="C141" s="22" t="s">
        <v>20</v>
      </c>
      <c r="D141" s="21" t="s">
        <v>25</v>
      </c>
      <c r="E141" s="21" t="s">
        <v>158</v>
      </c>
      <c r="F141" s="23">
        <v>198257.28</v>
      </c>
      <c r="G141" s="23">
        <v>206194.17</v>
      </c>
      <c r="H141" s="23">
        <v>214442.67</v>
      </c>
    </row>
    <row r="142" spans="1:8" s="13" customFormat="1" ht="31.5" x14ac:dyDescent="0.25">
      <c r="A142" s="20" t="s">
        <v>222</v>
      </c>
      <c r="B142" s="21" t="s">
        <v>221</v>
      </c>
      <c r="C142" s="22" t="s">
        <v>22</v>
      </c>
      <c r="D142" s="21" t="s">
        <v>25</v>
      </c>
      <c r="E142" s="21" t="s">
        <v>158</v>
      </c>
      <c r="F142" s="23">
        <v>150000</v>
      </c>
      <c r="G142" s="23">
        <v>0</v>
      </c>
      <c r="H142" s="23">
        <v>0</v>
      </c>
    </row>
    <row r="143" spans="1:8" s="13" customFormat="1" ht="31.5" x14ac:dyDescent="0.25">
      <c r="A143" s="20" t="s">
        <v>223</v>
      </c>
      <c r="B143" s="21" t="s">
        <v>224</v>
      </c>
      <c r="C143" s="22"/>
      <c r="D143" s="21"/>
      <c r="E143" s="21"/>
      <c r="F143" s="23">
        <f>SUM(F144:F151)</f>
        <v>60500718.5</v>
      </c>
      <c r="G143" s="23">
        <f t="shared" ref="G143:H143" si="24">SUM(G144:G151)</f>
        <v>61240318.5</v>
      </c>
      <c r="H143" s="23">
        <f t="shared" si="24"/>
        <v>61995018.5</v>
      </c>
    </row>
    <row r="144" spans="1:8" s="13" customFormat="1" ht="63" x14ac:dyDescent="0.25">
      <c r="A144" s="24" t="s">
        <v>226</v>
      </c>
      <c r="B144" s="21" t="s">
        <v>225</v>
      </c>
      <c r="C144" s="22" t="s">
        <v>16</v>
      </c>
      <c r="D144" s="21" t="s">
        <v>25</v>
      </c>
      <c r="E144" s="21" t="s">
        <v>26</v>
      </c>
      <c r="F144" s="23">
        <v>29101710</v>
      </c>
      <c r="G144" s="23">
        <v>29101710</v>
      </c>
      <c r="H144" s="23">
        <v>29101710</v>
      </c>
    </row>
    <row r="145" spans="1:8" s="13" customFormat="1" ht="47.25" x14ac:dyDescent="0.25">
      <c r="A145" s="24" t="s">
        <v>227</v>
      </c>
      <c r="B145" s="21" t="s">
        <v>225</v>
      </c>
      <c r="C145" s="22" t="s">
        <v>20</v>
      </c>
      <c r="D145" s="21" t="s">
        <v>25</v>
      </c>
      <c r="E145" s="21" t="s">
        <v>26</v>
      </c>
      <c r="F145" s="23">
        <v>6879670</v>
      </c>
      <c r="G145" s="23">
        <v>7029570</v>
      </c>
      <c r="H145" s="23">
        <v>7170970</v>
      </c>
    </row>
    <row r="146" spans="1:8" s="13" customFormat="1" ht="47.25" x14ac:dyDescent="0.25">
      <c r="A146" s="24" t="s">
        <v>228</v>
      </c>
      <c r="B146" s="21" t="s">
        <v>225</v>
      </c>
      <c r="C146" s="22" t="s">
        <v>69</v>
      </c>
      <c r="D146" s="21" t="s">
        <v>25</v>
      </c>
      <c r="E146" s="21" t="s">
        <v>26</v>
      </c>
      <c r="F146" s="23">
        <v>150000</v>
      </c>
      <c r="G146" s="23">
        <v>150000</v>
      </c>
      <c r="H146" s="23">
        <v>150000</v>
      </c>
    </row>
    <row r="147" spans="1:8" s="13" customFormat="1" ht="47.25" x14ac:dyDescent="0.25">
      <c r="A147" s="24" t="s">
        <v>230</v>
      </c>
      <c r="B147" s="21" t="s">
        <v>229</v>
      </c>
      <c r="C147" s="22" t="s">
        <v>16</v>
      </c>
      <c r="D147" s="21" t="s">
        <v>25</v>
      </c>
      <c r="E147" s="21" t="s">
        <v>158</v>
      </c>
      <c r="F147" s="23">
        <v>2397808.6</v>
      </c>
      <c r="G147" s="23">
        <v>2397808.6</v>
      </c>
      <c r="H147" s="23">
        <v>2397808.6</v>
      </c>
    </row>
    <row r="148" spans="1:8" s="13" customFormat="1" ht="31.5" x14ac:dyDescent="0.25">
      <c r="A148" s="20" t="s">
        <v>231</v>
      </c>
      <c r="B148" s="21" t="s">
        <v>229</v>
      </c>
      <c r="C148" s="22" t="s">
        <v>20</v>
      </c>
      <c r="D148" s="21" t="s">
        <v>25</v>
      </c>
      <c r="E148" s="21" t="s">
        <v>158</v>
      </c>
      <c r="F148" s="23">
        <v>219839.05</v>
      </c>
      <c r="G148" s="23">
        <v>219839.05</v>
      </c>
      <c r="H148" s="23">
        <v>219839.05</v>
      </c>
    </row>
    <row r="149" spans="1:8" s="13" customFormat="1" ht="63" x14ac:dyDescent="0.25">
      <c r="A149" s="24" t="s">
        <v>233</v>
      </c>
      <c r="B149" s="21" t="s">
        <v>232</v>
      </c>
      <c r="C149" s="22" t="s">
        <v>234</v>
      </c>
      <c r="D149" s="21" t="s">
        <v>25</v>
      </c>
      <c r="E149" s="21" t="s">
        <v>26</v>
      </c>
      <c r="F149" s="23">
        <v>6526846.8499999996</v>
      </c>
      <c r="G149" s="23">
        <v>6526846.8499999996</v>
      </c>
      <c r="H149" s="23">
        <v>6526846.8499999996</v>
      </c>
    </row>
    <row r="150" spans="1:8" s="13" customFormat="1" ht="47.25" x14ac:dyDescent="0.25">
      <c r="A150" s="24" t="s">
        <v>236</v>
      </c>
      <c r="B150" s="21" t="s">
        <v>235</v>
      </c>
      <c r="C150" s="22" t="s">
        <v>20</v>
      </c>
      <c r="D150" s="21" t="s">
        <v>25</v>
      </c>
      <c r="E150" s="21" t="s">
        <v>26</v>
      </c>
      <c r="F150" s="23">
        <v>1500000</v>
      </c>
      <c r="G150" s="23">
        <v>1500000</v>
      </c>
      <c r="H150" s="23">
        <v>1500000</v>
      </c>
    </row>
    <row r="151" spans="1:8" s="13" customFormat="1" ht="47.25" x14ac:dyDescent="0.25">
      <c r="A151" s="24" t="s">
        <v>237</v>
      </c>
      <c r="B151" s="21" t="s">
        <v>235</v>
      </c>
      <c r="C151" s="22" t="s">
        <v>24</v>
      </c>
      <c r="D151" s="21" t="s">
        <v>25</v>
      </c>
      <c r="E151" s="21" t="s">
        <v>26</v>
      </c>
      <c r="F151" s="23">
        <v>13724844</v>
      </c>
      <c r="G151" s="23">
        <v>14314544</v>
      </c>
      <c r="H151" s="23">
        <v>14927844</v>
      </c>
    </row>
    <row r="152" spans="1:8" s="13" customFormat="1" ht="15.75" x14ac:dyDescent="0.25">
      <c r="A152" s="20" t="s">
        <v>238</v>
      </c>
      <c r="B152" s="21" t="s">
        <v>239</v>
      </c>
      <c r="C152" s="22"/>
      <c r="D152" s="21"/>
      <c r="E152" s="21"/>
      <c r="F152" s="23">
        <f>SUM(F153)</f>
        <v>110500</v>
      </c>
      <c r="G152" s="23">
        <f t="shared" ref="G152:H152" si="25">SUM(G153)</f>
        <v>110500</v>
      </c>
      <c r="H152" s="23">
        <f t="shared" si="25"/>
        <v>0</v>
      </c>
    </row>
    <row r="153" spans="1:8" s="13" customFormat="1" ht="31.5" x14ac:dyDescent="0.25">
      <c r="A153" s="20" t="s">
        <v>241</v>
      </c>
      <c r="B153" s="21" t="s">
        <v>240</v>
      </c>
      <c r="C153" s="22" t="s">
        <v>22</v>
      </c>
      <c r="D153" s="21" t="s">
        <v>25</v>
      </c>
      <c r="E153" s="21" t="s">
        <v>158</v>
      </c>
      <c r="F153" s="23">
        <v>110500</v>
      </c>
      <c r="G153" s="23">
        <v>110500</v>
      </c>
      <c r="H153" s="23">
        <v>0</v>
      </c>
    </row>
    <row r="154" spans="1:8" s="13" customFormat="1" ht="31.5" x14ac:dyDescent="0.25">
      <c r="A154" s="20" t="s">
        <v>661</v>
      </c>
      <c r="B154" s="21" t="s">
        <v>242</v>
      </c>
      <c r="C154" s="22"/>
      <c r="D154" s="21"/>
      <c r="E154" s="21"/>
      <c r="F154" s="23">
        <f>SUM(F155:F156)</f>
        <v>490100</v>
      </c>
      <c r="G154" s="23">
        <f t="shared" ref="G154:H154" si="26">SUM(G155:G156)</f>
        <v>490100</v>
      </c>
      <c r="H154" s="23">
        <f t="shared" si="26"/>
        <v>490100</v>
      </c>
    </row>
    <row r="155" spans="1:8" s="13" customFormat="1" ht="47.25" x14ac:dyDescent="0.25">
      <c r="A155" s="20" t="s">
        <v>244</v>
      </c>
      <c r="B155" s="21" t="s">
        <v>243</v>
      </c>
      <c r="C155" s="22" t="s">
        <v>16</v>
      </c>
      <c r="D155" s="21" t="s">
        <v>25</v>
      </c>
      <c r="E155" s="21" t="s">
        <v>158</v>
      </c>
      <c r="F155" s="23">
        <v>486800</v>
      </c>
      <c r="G155" s="23">
        <v>486800</v>
      </c>
      <c r="H155" s="23">
        <v>486800</v>
      </c>
    </row>
    <row r="156" spans="1:8" s="13" customFormat="1" ht="15.75" x14ac:dyDescent="0.25">
      <c r="A156" s="20" t="s">
        <v>246</v>
      </c>
      <c r="B156" s="21" t="s">
        <v>245</v>
      </c>
      <c r="C156" s="22" t="s">
        <v>69</v>
      </c>
      <c r="D156" s="21" t="s">
        <v>25</v>
      </c>
      <c r="E156" s="21" t="s">
        <v>158</v>
      </c>
      <c r="F156" s="23">
        <v>3300</v>
      </c>
      <c r="G156" s="23">
        <v>3300</v>
      </c>
      <c r="H156" s="23">
        <v>3300</v>
      </c>
    </row>
    <row r="157" spans="1:8" s="13" customFormat="1" ht="15.75" x14ac:dyDescent="0.25">
      <c r="A157" s="9" t="s">
        <v>662</v>
      </c>
      <c r="B157" s="10" t="s">
        <v>247</v>
      </c>
      <c r="C157" s="11"/>
      <c r="D157" s="10"/>
      <c r="E157" s="10"/>
      <c r="F157" s="12">
        <f>F158</f>
        <v>100000</v>
      </c>
      <c r="G157" s="12">
        <f t="shared" ref="G157:H157" si="27">G158</f>
        <v>0</v>
      </c>
      <c r="H157" s="12">
        <f t="shared" si="27"/>
        <v>0</v>
      </c>
    </row>
    <row r="158" spans="1:8" s="13" customFormat="1" ht="15.75" x14ac:dyDescent="0.25">
      <c r="A158" s="20" t="s">
        <v>105</v>
      </c>
      <c r="B158" s="21" t="s">
        <v>248</v>
      </c>
      <c r="C158" s="22"/>
      <c r="D158" s="21"/>
      <c r="E158" s="21"/>
      <c r="F158" s="23">
        <f>F159</f>
        <v>100000</v>
      </c>
      <c r="G158" s="23">
        <f t="shared" ref="G158:H158" si="28">G159</f>
        <v>0</v>
      </c>
      <c r="H158" s="23">
        <f t="shared" si="28"/>
        <v>0</v>
      </c>
    </row>
    <row r="159" spans="1:8" s="13" customFormat="1" ht="15.75" x14ac:dyDescent="0.25">
      <c r="A159" s="20" t="s">
        <v>663</v>
      </c>
      <c r="B159" s="21" t="s">
        <v>249</v>
      </c>
      <c r="C159" s="22"/>
      <c r="D159" s="21"/>
      <c r="E159" s="21"/>
      <c r="F159" s="23">
        <f>SUM(F160)</f>
        <v>100000</v>
      </c>
      <c r="G159" s="23">
        <f t="shared" ref="G159:H159" si="29">SUM(G160)</f>
        <v>0</v>
      </c>
      <c r="H159" s="23">
        <f t="shared" si="29"/>
        <v>0</v>
      </c>
    </row>
    <row r="160" spans="1:8" s="13" customFormat="1" ht="31.5" x14ac:dyDescent="0.25">
      <c r="A160" s="20" t="s">
        <v>251</v>
      </c>
      <c r="B160" s="21" t="s">
        <v>250</v>
      </c>
      <c r="C160" s="22" t="s">
        <v>20</v>
      </c>
      <c r="D160" s="21" t="s">
        <v>18</v>
      </c>
      <c r="E160" s="21" t="s">
        <v>252</v>
      </c>
      <c r="F160" s="23">
        <v>100000</v>
      </c>
      <c r="G160" s="23">
        <v>0</v>
      </c>
      <c r="H160" s="23">
        <v>0</v>
      </c>
    </row>
    <row r="161" spans="1:8" s="13" customFormat="1" ht="15.75" x14ac:dyDescent="0.25">
      <c r="A161" s="9" t="s">
        <v>666</v>
      </c>
      <c r="B161" s="10" t="s">
        <v>253</v>
      </c>
      <c r="C161" s="11"/>
      <c r="D161" s="10"/>
      <c r="E161" s="10"/>
      <c r="F161" s="12">
        <f>F162+F173</f>
        <v>126890515.73999999</v>
      </c>
      <c r="G161" s="12">
        <f t="shared" ref="G161:H161" si="30">G162+G173</f>
        <v>374988565.80000001</v>
      </c>
      <c r="H161" s="12">
        <f t="shared" si="30"/>
        <v>19222020.079999998</v>
      </c>
    </row>
    <row r="162" spans="1:8" s="18" customFormat="1" ht="15.75" x14ac:dyDescent="0.25">
      <c r="A162" s="14" t="s">
        <v>92</v>
      </c>
      <c r="B162" s="15" t="s">
        <v>254</v>
      </c>
      <c r="C162" s="16"/>
      <c r="D162" s="15"/>
      <c r="E162" s="15"/>
      <c r="F162" s="17">
        <f>F163+F169+F171</f>
        <v>106975420</v>
      </c>
      <c r="G162" s="17">
        <f t="shared" ref="G162:H162" si="31">G163+G169+G171</f>
        <v>362131960.07999998</v>
      </c>
      <c r="H162" s="17">
        <f t="shared" si="31"/>
        <v>6465120.0800000001</v>
      </c>
    </row>
    <row r="163" spans="1:8" s="18" customFormat="1" ht="15.75" x14ac:dyDescent="0.25">
      <c r="A163" s="14" t="s">
        <v>255</v>
      </c>
      <c r="B163" s="15" t="s">
        <v>256</v>
      </c>
      <c r="C163" s="16"/>
      <c r="D163" s="15"/>
      <c r="E163" s="15"/>
      <c r="F163" s="17">
        <f>SUM(F164:F168)</f>
        <v>1037200</v>
      </c>
      <c r="G163" s="17">
        <f t="shared" ref="G163:H163" si="32">SUM(G164:G168)</f>
        <v>6257500.0800000001</v>
      </c>
      <c r="H163" s="17">
        <f t="shared" si="32"/>
        <v>6257500.0800000001</v>
      </c>
    </row>
    <row r="164" spans="1:8" s="18" customFormat="1" ht="31.5" x14ac:dyDescent="0.25">
      <c r="A164" s="14" t="s">
        <v>258</v>
      </c>
      <c r="B164" s="15" t="s">
        <v>257</v>
      </c>
      <c r="C164" s="16" t="s">
        <v>20</v>
      </c>
      <c r="D164" s="15" t="s">
        <v>259</v>
      </c>
      <c r="E164" s="15" t="s">
        <v>34</v>
      </c>
      <c r="F164" s="17">
        <v>725920</v>
      </c>
      <c r="G164" s="17">
        <v>725920</v>
      </c>
      <c r="H164" s="17">
        <v>725920</v>
      </c>
    </row>
    <row r="165" spans="1:8" s="18" customFormat="1" ht="47.25" x14ac:dyDescent="0.25">
      <c r="A165" s="14" t="s">
        <v>723</v>
      </c>
      <c r="B165" s="15" t="s">
        <v>260</v>
      </c>
      <c r="C165" s="16" t="s">
        <v>20</v>
      </c>
      <c r="D165" s="15" t="s">
        <v>259</v>
      </c>
      <c r="E165" s="15" t="s">
        <v>34</v>
      </c>
      <c r="F165" s="17">
        <v>0</v>
      </c>
      <c r="G165" s="17">
        <v>1100323</v>
      </c>
      <c r="H165" s="17">
        <v>1100323</v>
      </c>
    </row>
    <row r="166" spans="1:8" s="18" customFormat="1" ht="31.5" x14ac:dyDescent="0.25">
      <c r="A166" s="14" t="s">
        <v>262</v>
      </c>
      <c r="B166" s="15" t="s">
        <v>261</v>
      </c>
      <c r="C166" s="16" t="s">
        <v>20</v>
      </c>
      <c r="D166" s="15" t="s">
        <v>259</v>
      </c>
      <c r="E166" s="15" t="s">
        <v>34</v>
      </c>
      <c r="F166" s="17">
        <v>0</v>
      </c>
      <c r="G166" s="17">
        <v>829480</v>
      </c>
      <c r="H166" s="17">
        <v>829480</v>
      </c>
    </row>
    <row r="167" spans="1:8" s="18" customFormat="1" ht="31.5" x14ac:dyDescent="0.25">
      <c r="A167" s="14" t="s">
        <v>264</v>
      </c>
      <c r="B167" s="15" t="s">
        <v>263</v>
      </c>
      <c r="C167" s="16" t="s">
        <v>20</v>
      </c>
      <c r="D167" s="15" t="s">
        <v>259</v>
      </c>
      <c r="E167" s="15" t="s">
        <v>34</v>
      </c>
      <c r="F167" s="17">
        <v>311280</v>
      </c>
      <c r="G167" s="17">
        <v>311280</v>
      </c>
      <c r="H167" s="17">
        <v>311280</v>
      </c>
    </row>
    <row r="168" spans="1:8" s="18" customFormat="1" ht="52.5" customHeight="1" x14ac:dyDescent="0.25">
      <c r="A168" s="19" t="s">
        <v>266</v>
      </c>
      <c r="B168" s="15" t="s">
        <v>265</v>
      </c>
      <c r="C168" s="16" t="s">
        <v>20</v>
      </c>
      <c r="D168" s="15" t="s">
        <v>259</v>
      </c>
      <c r="E168" s="15" t="s">
        <v>34</v>
      </c>
      <c r="F168" s="17">
        <v>0</v>
      </c>
      <c r="G168" s="17">
        <v>3290497.08</v>
      </c>
      <c r="H168" s="17">
        <v>3290497.08</v>
      </c>
    </row>
    <row r="169" spans="1:8" s="18" customFormat="1" ht="15.75" x14ac:dyDescent="0.25">
      <c r="A169" s="14" t="s">
        <v>267</v>
      </c>
      <c r="B169" s="15" t="s">
        <v>268</v>
      </c>
      <c r="C169" s="16"/>
      <c r="D169" s="15"/>
      <c r="E169" s="15"/>
      <c r="F169" s="17">
        <f>SUM(F170)</f>
        <v>105730600</v>
      </c>
      <c r="G169" s="17">
        <f t="shared" ref="G169:H169" si="33">SUM(G170)</f>
        <v>355666840</v>
      </c>
      <c r="H169" s="17">
        <f t="shared" si="33"/>
        <v>0</v>
      </c>
    </row>
    <row r="170" spans="1:8" s="18" customFormat="1" ht="31.5" x14ac:dyDescent="0.25">
      <c r="A170" s="14" t="s">
        <v>270</v>
      </c>
      <c r="B170" s="15" t="s">
        <v>269</v>
      </c>
      <c r="C170" s="16" t="s">
        <v>234</v>
      </c>
      <c r="D170" s="15" t="s">
        <v>259</v>
      </c>
      <c r="E170" s="15" t="s">
        <v>271</v>
      </c>
      <c r="F170" s="17">
        <v>105730600</v>
      </c>
      <c r="G170" s="17">
        <v>355666840</v>
      </c>
      <c r="H170" s="17">
        <v>0</v>
      </c>
    </row>
    <row r="171" spans="1:8" s="18" customFormat="1" ht="15.75" x14ac:dyDescent="0.25">
      <c r="A171" s="14" t="s">
        <v>272</v>
      </c>
      <c r="B171" s="15" t="s">
        <v>273</v>
      </c>
      <c r="C171" s="16"/>
      <c r="D171" s="15"/>
      <c r="E171" s="15"/>
      <c r="F171" s="17">
        <f>F172</f>
        <v>207620</v>
      </c>
      <c r="G171" s="17">
        <f t="shared" ref="G171:H171" si="34">G172</f>
        <v>207620</v>
      </c>
      <c r="H171" s="17">
        <f t="shared" si="34"/>
        <v>207620</v>
      </c>
    </row>
    <row r="172" spans="1:8" s="18" customFormat="1" ht="33.75" customHeight="1" x14ac:dyDescent="0.25">
      <c r="A172" s="14" t="s">
        <v>275</v>
      </c>
      <c r="B172" s="15" t="s">
        <v>274</v>
      </c>
      <c r="C172" s="16" t="s">
        <v>20</v>
      </c>
      <c r="D172" s="15" t="s">
        <v>259</v>
      </c>
      <c r="E172" s="15" t="s">
        <v>34</v>
      </c>
      <c r="F172" s="17">
        <v>207620</v>
      </c>
      <c r="G172" s="17">
        <v>207620</v>
      </c>
      <c r="H172" s="17">
        <v>207620</v>
      </c>
    </row>
    <row r="173" spans="1:8" s="18" customFormat="1" ht="15.75" x14ac:dyDescent="0.25">
      <c r="A173" s="14" t="s">
        <v>105</v>
      </c>
      <c r="B173" s="15" t="s">
        <v>276</v>
      </c>
      <c r="C173" s="16"/>
      <c r="D173" s="15"/>
      <c r="E173" s="15"/>
      <c r="F173" s="17">
        <f>F174+F181+F188+F190</f>
        <v>19915095.739999998</v>
      </c>
      <c r="G173" s="17">
        <f t="shared" ref="G173:H173" si="35">G174+G181+G188+G190</f>
        <v>12856605.720000001</v>
      </c>
      <c r="H173" s="17">
        <f t="shared" si="35"/>
        <v>12756900</v>
      </c>
    </row>
    <row r="174" spans="1:8" s="18" customFormat="1" ht="31.5" x14ac:dyDescent="0.25">
      <c r="A174" s="14" t="s">
        <v>664</v>
      </c>
      <c r="B174" s="15" t="s">
        <v>277</v>
      </c>
      <c r="C174" s="16"/>
      <c r="D174" s="15"/>
      <c r="E174" s="15"/>
      <c r="F174" s="17">
        <f>SUM(F175:F180)</f>
        <v>2600000</v>
      </c>
      <c r="G174" s="17">
        <f t="shared" ref="G174:H174" si="36">SUM(G175:G180)</f>
        <v>0</v>
      </c>
      <c r="H174" s="17">
        <f t="shared" si="36"/>
        <v>0</v>
      </c>
    </row>
    <row r="175" spans="1:8" s="18" customFormat="1" ht="47.25" x14ac:dyDescent="0.25">
      <c r="A175" s="14" t="s">
        <v>279</v>
      </c>
      <c r="B175" s="15" t="s">
        <v>278</v>
      </c>
      <c r="C175" s="16" t="s">
        <v>16</v>
      </c>
      <c r="D175" s="15" t="s">
        <v>259</v>
      </c>
      <c r="E175" s="15" t="s">
        <v>34</v>
      </c>
      <c r="F175" s="17">
        <v>830000</v>
      </c>
      <c r="G175" s="17">
        <v>0</v>
      </c>
      <c r="H175" s="17">
        <v>0</v>
      </c>
    </row>
    <row r="176" spans="1:8" s="18" customFormat="1" ht="31.5" x14ac:dyDescent="0.25">
      <c r="A176" s="14" t="s">
        <v>280</v>
      </c>
      <c r="B176" s="15" t="s">
        <v>278</v>
      </c>
      <c r="C176" s="16" t="s">
        <v>20</v>
      </c>
      <c r="D176" s="15" t="s">
        <v>259</v>
      </c>
      <c r="E176" s="15" t="s">
        <v>34</v>
      </c>
      <c r="F176" s="17">
        <v>570000</v>
      </c>
      <c r="G176" s="17">
        <v>0</v>
      </c>
      <c r="H176" s="17">
        <v>0</v>
      </c>
    </row>
    <row r="177" spans="1:8" s="18" customFormat="1" ht="15.75" x14ac:dyDescent="0.25">
      <c r="A177" s="14" t="s">
        <v>281</v>
      </c>
      <c r="B177" s="15" t="s">
        <v>278</v>
      </c>
      <c r="C177" s="16" t="s">
        <v>24</v>
      </c>
      <c r="D177" s="15" t="s">
        <v>259</v>
      </c>
      <c r="E177" s="15" t="s">
        <v>34</v>
      </c>
      <c r="F177" s="17">
        <v>600000</v>
      </c>
      <c r="G177" s="17">
        <v>0</v>
      </c>
      <c r="H177" s="17">
        <v>0</v>
      </c>
    </row>
    <row r="178" spans="1:8" s="18" customFormat="1" ht="31.5" x14ac:dyDescent="0.25">
      <c r="A178" s="14" t="s">
        <v>283</v>
      </c>
      <c r="B178" s="15" t="s">
        <v>282</v>
      </c>
      <c r="C178" s="16" t="s">
        <v>16</v>
      </c>
      <c r="D178" s="15" t="s">
        <v>259</v>
      </c>
      <c r="E178" s="15" t="s">
        <v>34</v>
      </c>
      <c r="F178" s="17">
        <v>280000</v>
      </c>
      <c r="G178" s="17">
        <v>0</v>
      </c>
      <c r="H178" s="17">
        <v>0</v>
      </c>
    </row>
    <row r="179" spans="1:8" s="18" customFormat="1" ht="15.75" x14ac:dyDescent="0.25">
      <c r="A179" s="14" t="s">
        <v>284</v>
      </c>
      <c r="B179" s="15" t="s">
        <v>282</v>
      </c>
      <c r="C179" s="16" t="s">
        <v>20</v>
      </c>
      <c r="D179" s="15" t="s">
        <v>259</v>
      </c>
      <c r="E179" s="15" t="s">
        <v>34</v>
      </c>
      <c r="F179" s="17">
        <v>120000</v>
      </c>
      <c r="G179" s="17">
        <v>0</v>
      </c>
      <c r="H179" s="17">
        <v>0</v>
      </c>
    </row>
    <row r="180" spans="1:8" s="18" customFormat="1" ht="15.75" x14ac:dyDescent="0.25">
      <c r="A180" s="14" t="s">
        <v>285</v>
      </c>
      <c r="B180" s="15" t="s">
        <v>282</v>
      </c>
      <c r="C180" s="16" t="s">
        <v>24</v>
      </c>
      <c r="D180" s="15" t="s">
        <v>259</v>
      </c>
      <c r="E180" s="15" t="s">
        <v>34</v>
      </c>
      <c r="F180" s="17">
        <v>200000</v>
      </c>
      <c r="G180" s="17">
        <v>0</v>
      </c>
      <c r="H180" s="17">
        <v>0</v>
      </c>
    </row>
    <row r="181" spans="1:8" s="18" customFormat="1" ht="31.5" x14ac:dyDescent="0.25">
      <c r="A181" s="14" t="s">
        <v>665</v>
      </c>
      <c r="B181" s="15" t="s">
        <v>286</v>
      </c>
      <c r="C181" s="16"/>
      <c r="D181" s="15"/>
      <c r="E181" s="15"/>
      <c r="F181" s="17">
        <f>SUM(F182:F187)</f>
        <v>3258898.6799999997</v>
      </c>
      <c r="G181" s="17">
        <f t="shared" ref="G181:H181" si="37">SUM(G182:G187)</f>
        <v>0</v>
      </c>
      <c r="H181" s="17">
        <f t="shared" si="37"/>
        <v>0</v>
      </c>
    </row>
    <row r="182" spans="1:8" s="18" customFormat="1" ht="47.25" x14ac:dyDescent="0.25">
      <c r="A182" s="14" t="s">
        <v>288</v>
      </c>
      <c r="B182" s="15" t="s">
        <v>287</v>
      </c>
      <c r="C182" s="16" t="s">
        <v>20</v>
      </c>
      <c r="D182" s="15" t="s">
        <v>259</v>
      </c>
      <c r="E182" s="15" t="s">
        <v>34</v>
      </c>
      <c r="F182" s="17">
        <v>161341.85999999999</v>
      </c>
      <c r="G182" s="17">
        <v>0</v>
      </c>
      <c r="H182" s="17">
        <v>0</v>
      </c>
    </row>
    <row r="183" spans="1:8" s="18" customFormat="1" ht="47.25" x14ac:dyDescent="0.25">
      <c r="A183" s="19" t="s">
        <v>290</v>
      </c>
      <c r="B183" s="15" t="s">
        <v>289</v>
      </c>
      <c r="C183" s="16" t="s">
        <v>20</v>
      </c>
      <c r="D183" s="15" t="s">
        <v>259</v>
      </c>
      <c r="E183" s="15" t="s">
        <v>34</v>
      </c>
      <c r="F183" s="17">
        <v>1047447.5</v>
      </c>
      <c r="G183" s="17">
        <v>0</v>
      </c>
      <c r="H183" s="17">
        <v>0</v>
      </c>
    </row>
    <row r="184" spans="1:8" s="18" customFormat="1" ht="47.25" x14ac:dyDescent="0.25">
      <c r="A184" s="19" t="s">
        <v>292</v>
      </c>
      <c r="B184" s="15" t="s">
        <v>291</v>
      </c>
      <c r="C184" s="16" t="s">
        <v>20</v>
      </c>
      <c r="D184" s="15" t="s">
        <v>259</v>
      </c>
      <c r="E184" s="15" t="s">
        <v>34</v>
      </c>
      <c r="F184" s="17">
        <v>46097.66</v>
      </c>
      <c r="G184" s="17">
        <v>0</v>
      </c>
      <c r="H184" s="17">
        <v>0</v>
      </c>
    </row>
    <row r="185" spans="1:8" s="18" customFormat="1" ht="47.25" x14ac:dyDescent="0.25">
      <c r="A185" s="14" t="s">
        <v>294</v>
      </c>
      <c r="B185" s="15" t="s">
        <v>293</v>
      </c>
      <c r="C185" s="16" t="s">
        <v>20</v>
      </c>
      <c r="D185" s="15" t="s">
        <v>259</v>
      </c>
      <c r="E185" s="15" t="s">
        <v>34</v>
      </c>
      <c r="F185" s="17">
        <v>69146.509999999995</v>
      </c>
      <c r="G185" s="17">
        <v>0</v>
      </c>
      <c r="H185" s="17">
        <v>0</v>
      </c>
    </row>
    <row r="186" spans="1:8" s="18" customFormat="1" ht="78.75" x14ac:dyDescent="0.25">
      <c r="A186" s="19" t="s">
        <v>296</v>
      </c>
      <c r="B186" s="15" t="s">
        <v>295</v>
      </c>
      <c r="C186" s="16" t="s">
        <v>16</v>
      </c>
      <c r="D186" s="15" t="s">
        <v>259</v>
      </c>
      <c r="E186" s="15" t="s">
        <v>34</v>
      </c>
      <c r="F186" s="17">
        <v>1061200</v>
      </c>
      <c r="G186" s="17">
        <v>0</v>
      </c>
      <c r="H186" s="17">
        <v>0</v>
      </c>
    </row>
    <row r="187" spans="1:8" s="18" customFormat="1" ht="63" x14ac:dyDescent="0.25">
      <c r="A187" s="19" t="s">
        <v>298</v>
      </c>
      <c r="B187" s="15" t="s">
        <v>297</v>
      </c>
      <c r="C187" s="16" t="s">
        <v>20</v>
      </c>
      <c r="D187" s="15" t="s">
        <v>259</v>
      </c>
      <c r="E187" s="15" t="s">
        <v>34</v>
      </c>
      <c r="F187" s="17">
        <v>873665.15</v>
      </c>
      <c r="G187" s="17">
        <v>0</v>
      </c>
      <c r="H187" s="17">
        <v>0</v>
      </c>
    </row>
    <row r="188" spans="1:8" s="18" customFormat="1" ht="15.75" x14ac:dyDescent="0.25">
      <c r="A188" s="14" t="s">
        <v>299</v>
      </c>
      <c r="B188" s="15" t="s">
        <v>300</v>
      </c>
      <c r="C188" s="16"/>
      <c r="D188" s="15"/>
      <c r="E188" s="15"/>
      <c r="F188" s="17">
        <f>SUM(F189)</f>
        <v>287846.09000000003</v>
      </c>
      <c r="G188" s="17">
        <f t="shared" ref="G188:H188" si="38">SUM(G189)</f>
        <v>99705.72</v>
      </c>
      <c r="H188" s="17">
        <f t="shared" si="38"/>
        <v>0</v>
      </c>
    </row>
    <row r="189" spans="1:8" s="18" customFormat="1" ht="15.75" x14ac:dyDescent="0.25">
      <c r="A189" s="14" t="s">
        <v>716</v>
      </c>
      <c r="B189" s="15" t="s">
        <v>301</v>
      </c>
      <c r="C189" s="16" t="s">
        <v>234</v>
      </c>
      <c r="D189" s="15" t="s">
        <v>259</v>
      </c>
      <c r="E189" s="15" t="s">
        <v>271</v>
      </c>
      <c r="F189" s="17">
        <v>287846.09000000003</v>
      </c>
      <c r="G189" s="17">
        <v>99705.72</v>
      </c>
      <c r="H189" s="17">
        <v>0</v>
      </c>
    </row>
    <row r="190" spans="1:8" s="18" customFormat="1" ht="31.5" x14ac:dyDescent="0.25">
      <c r="A190" s="14" t="s">
        <v>302</v>
      </c>
      <c r="B190" s="15" t="s">
        <v>303</v>
      </c>
      <c r="C190" s="16"/>
      <c r="D190" s="15"/>
      <c r="E190" s="15"/>
      <c r="F190" s="17">
        <f>SUM(F191:F193)</f>
        <v>13768350.969999999</v>
      </c>
      <c r="G190" s="17">
        <f t="shared" ref="G190:H190" si="39">SUM(G191:G193)</f>
        <v>12756900</v>
      </c>
      <c r="H190" s="17">
        <f t="shared" si="39"/>
        <v>12756900</v>
      </c>
    </row>
    <row r="191" spans="1:8" s="18" customFormat="1" ht="47.25" x14ac:dyDescent="0.25">
      <c r="A191" s="19" t="s">
        <v>305</v>
      </c>
      <c r="B191" s="15" t="s">
        <v>304</v>
      </c>
      <c r="C191" s="16" t="s">
        <v>16</v>
      </c>
      <c r="D191" s="15" t="s">
        <v>259</v>
      </c>
      <c r="E191" s="15" t="s">
        <v>34</v>
      </c>
      <c r="F191" s="17">
        <v>9202200</v>
      </c>
      <c r="G191" s="17">
        <v>9202200</v>
      </c>
      <c r="H191" s="17">
        <v>9202200</v>
      </c>
    </row>
    <row r="192" spans="1:8" s="18" customFormat="1" ht="31.5" x14ac:dyDescent="0.25">
      <c r="A192" s="14" t="s">
        <v>306</v>
      </c>
      <c r="B192" s="15" t="s">
        <v>304</v>
      </c>
      <c r="C192" s="16" t="s">
        <v>20</v>
      </c>
      <c r="D192" s="15" t="s">
        <v>259</v>
      </c>
      <c r="E192" s="15" t="s">
        <v>34</v>
      </c>
      <c r="F192" s="17">
        <v>4288950.97</v>
      </c>
      <c r="G192" s="17">
        <v>3277500</v>
      </c>
      <c r="H192" s="17">
        <v>3277500</v>
      </c>
    </row>
    <row r="193" spans="1:8" s="18" customFormat="1" ht="31.5" x14ac:dyDescent="0.25">
      <c r="A193" s="14" t="s">
        <v>308</v>
      </c>
      <c r="B193" s="15" t="s">
        <v>307</v>
      </c>
      <c r="C193" s="16" t="s">
        <v>69</v>
      </c>
      <c r="D193" s="15" t="s">
        <v>259</v>
      </c>
      <c r="E193" s="15" t="s">
        <v>34</v>
      </c>
      <c r="F193" s="17">
        <v>277200</v>
      </c>
      <c r="G193" s="17">
        <v>277200</v>
      </c>
      <c r="H193" s="17">
        <v>277200</v>
      </c>
    </row>
    <row r="194" spans="1:8" s="13" customFormat="1" ht="15.75" x14ac:dyDescent="0.25">
      <c r="A194" s="9" t="s">
        <v>667</v>
      </c>
      <c r="B194" s="10" t="s">
        <v>309</v>
      </c>
      <c r="C194" s="11"/>
      <c r="D194" s="10"/>
      <c r="E194" s="10"/>
      <c r="F194" s="12">
        <f>F195</f>
        <v>150000</v>
      </c>
      <c r="G194" s="12">
        <f t="shared" ref="G194:H194" si="40">G195</f>
        <v>0</v>
      </c>
      <c r="H194" s="12">
        <f t="shared" si="40"/>
        <v>0</v>
      </c>
    </row>
    <row r="195" spans="1:8" s="18" customFormat="1" ht="15.75" x14ac:dyDescent="0.25">
      <c r="A195" s="14" t="s">
        <v>105</v>
      </c>
      <c r="B195" s="15" t="s">
        <v>310</v>
      </c>
      <c r="C195" s="16"/>
      <c r="D195" s="15"/>
      <c r="E195" s="15"/>
      <c r="F195" s="17">
        <f>F196</f>
        <v>150000</v>
      </c>
      <c r="G195" s="17">
        <f t="shared" ref="G195:H195" si="41">G196</f>
        <v>0</v>
      </c>
      <c r="H195" s="17">
        <f t="shared" si="41"/>
        <v>0</v>
      </c>
    </row>
    <row r="196" spans="1:8" s="18" customFormat="1" ht="15.75" x14ac:dyDescent="0.25">
      <c r="A196" s="14" t="s">
        <v>732</v>
      </c>
      <c r="B196" s="15" t="s">
        <v>311</v>
      </c>
      <c r="C196" s="16"/>
      <c r="D196" s="15"/>
      <c r="E196" s="15"/>
      <c r="F196" s="17">
        <f>SUM(F197)</f>
        <v>150000</v>
      </c>
      <c r="G196" s="17">
        <f t="shared" ref="G196:H196" si="42">SUM(G197)</f>
        <v>0</v>
      </c>
      <c r="H196" s="17">
        <f t="shared" si="42"/>
        <v>0</v>
      </c>
    </row>
    <row r="197" spans="1:8" s="18" customFormat="1" ht="31.5" x14ac:dyDescent="0.25">
      <c r="A197" s="14" t="s">
        <v>313</v>
      </c>
      <c r="B197" s="15" t="s">
        <v>312</v>
      </c>
      <c r="C197" s="16" t="s">
        <v>20</v>
      </c>
      <c r="D197" s="15" t="s">
        <v>18</v>
      </c>
      <c r="E197" s="15" t="s">
        <v>252</v>
      </c>
      <c r="F197" s="17">
        <v>150000</v>
      </c>
      <c r="G197" s="17">
        <v>0</v>
      </c>
      <c r="H197" s="17">
        <v>0</v>
      </c>
    </row>
    <row r="198" spans="1:8" s="13" customFormat="1" ht="31.5" x14ac:dyDescent="0.25">
      <c r="A198" s="9" t="s">
        <v>668</v>
      </c>
      <c r="B198" s="10" t="s">
        <v>314</v>
      </c>
      <c r="C198" s="11"/>
      <c r="D198" s="10"/>
      <c r="E198" s="10"/>
      <c r="F198" s="12">
        <f>F199</f>
        <v>2205.75</v>
      </c>
      <c r="G198" s="12">
        <f t="shared" ref="G198:H198" si="43">G199</f>
        <v>0</v>
      </c>
      <c r="H198" s="12">
        <f t="shared" si="43"/>
        <v>0</v>
      </c>
    </row>
    <row r="199" spans="1:8" s="18" customFormat="1" ht="15.75" x14ac:dyDescent="0.25">
      <c r="A199" s="14" t="s">
        <v>105</v>
      </c>
      <c r="B199" s="15" t="s">
        <v>315</v>
      </c>
      <c r="C199" s="16"/>
      <c r="D199" s="15"/>
      <c r="E199" s="15"/>
      <c r="F199" s="17">
        <f>F200</f>
        <v>2205.75</v>
      </c>
      <c r="G199" s="17">
        <f t="shared" ref="G199:H199" si="44">G200</f>
        <v>0</v>
      </c>
      <c r="H199" s="17">
        <f t="shared" si="44"/>
        <v>0</v>
      </c>
    </row>
    <row r="200" spans="1:8" s="18" customFormat="1" ht="15.75" x14ac:dyDescent="0.25">
      <c r="A200" s="14" t="s">
        <v>316</v>
      </c>
      <c r="B200" s="15" t="s">
        <v>317</v>
      </c>
      <c r="C200" s="16"/>
      <c r="D200" s="15"/>
      <c r="E200" s="15"/>
      <c r="F200" s="17">
        <f>SUM(F201)</f>
        <v>2205.75</v>
      </c>
      <c r="G200" s="17">
        <f t="shared" ref="G200:H200" si="45">SUM(G201)</f>
        <v>0</v>
      </c>
      <c r="H200" s="17">
        <f t="shared" si="45"/>
        <v>0</v>
      </c>
    </row>
    <row r="201" spans="1:8" s="18" customFormat="1" ht="31.5" x14ac:dyDescent="0.25">
      <c r="A201" s="14" t="s">
        <v>319</v>
      </c>
      <c r="B201" s="15" t="s">
        <v>318</v>
      </c>
      <c r="C201" s="16" t="s">
        <v>20</v>
      </c>
      <c r="D201" s="15" t="s">
        <v>26</v>
      </c>
      <c r="E201" s="15" t="s">
        <v>320</v>
      </c>
      <c r="F201" s="17">
        <v>2205.75</v>
      </c>
      <c r="G201" s="17">
        <v>0</v>
      </c>
      <c r="H201" s="17">
        <v>0</v>
      </c>
    </row>
    <row r="202" spans="1:8" s="13" customFormat="1" ht="31.5" x14ac:dyDescent="0.25">
      <c r="A202" s="9" t="s">
        <v>669</v>
      </c>
      <c r="B202" s="10" t="s">
        <v>321</v>
      </c>
      <c r="C202" s="11"/>
      <c r="D202" s="10"/>
      <c r="E202" s="10"/>
      <c r="F202" s="12">
        <f>F203</f>
        <v>25133224</v>
      </c>
      <c r="G202" s="12">
        <f t="shared" ref="G202:H202" si="46">G203</f>
        <v>18926970</v>
      </c>
      <c r="H202" s="12">
        <f t="shared" si="46"/>
        <v>18926970</v>
      </c>
    </row>
    <row r="203" spans="1:8" s="18" customFormat="1" ht="15.75" x14ac:dyDescent="0.25">
      <c r="A203" s="14" t="s">
        <v>105</v>
      </c>
      <c r="B203" s="15" t="s">
        <v>322</v>
      </c>
      <c r="C203" s="16"/>
      <c r="D203" s="15"/>
      <c r="E203" s="15"/>
      <c r="F203" s="17">
        <f>F204+F208</f>
        <v>25133224</v>
      </c>
      <c r="G203" s="17">
        <f t="shared" ref="G203:H203" si="47">G204+G208</f>
        <v>18926970</v>
      </c>
      <c r="H203" s="17">
        <f t="shared" si="47"/>
        <v>18926970</v>
      </c>
    </row>
    <row r="204" spans="1:8" s="18" customFormat="1" ht="31.5" x14ac:dyDescent="0.25">
      <c r="A204" s="14" t="s">
        <v>670</v>
      </c>
      <c r="B204" s="15" t="s">
        <v>323</v>
      </c>
      <c r="C204" s="16"/>
      <c r="D204" s="15"/>
      <c r="E204" s="15"/>
      <c r="F204" s="17">
        <f>SUM(F205:F207)</f>
        <v>18901570</v>
      </c>
      <c r="G204" s="17">
        <f t="shared" ref="G204:H204" si="48">SUM(G205:G207)</f>
        <v>18926970</v>
      </c>
      <c r="H204" s="17">
        <f t="shared" si="48"/>
        <v>18926970</v>
      </c>
    </row>
    <row r="205" spans="1:8" s="18" customFormat="1" ht="47.25" x14ac:dyDescent="0.25">
      <c r="A205" s="14" t="s">
        <v>325</v>
      </c>
      <c r="B205" s="15" t="s">
        <v>324</v>
      </c>
      <c r="C205" s="16" t="s">
        <v>16</v>
      </c>
      <c r="D205" s="15" t="s">
        <v>18</v>
      </c>
      <c r="E205" s="15" t="s">
        <v>252</v>
      </c>
      <c r="F205" s="17">
        <v>17639400</v>
      </c>
      <c r="G205" s="17">
        <v>17639400</v>
      </c>
      <c r="H205" s="17">
        <v>17639400</v>
      </c>
    </row>
    <row r="206" spans="1:8" s="18" customFormat="1" ht="31.5" x14ac:dyDescent="0.25">
      <c r="A206" s="14" t="s">
        <v>313</v>
      </c>
      <c r="B206" s="15" t="s">
        <v>324</v>
      </c>
      <c r="C206" s="16" t="s">
        <v>20</v>
      </c>
      <c r="D206" s="15" t="s">
        <v>18</v>
      </c>
      <c r="E206" s="15" t="s">
        <v>252</v>
      </c>
      <c r="F206" s="17">
        <v>1076370</v>
      </c>
      <c r="G206" s="17">
        <v>1101770</v>
      </c>
      <c r="H206" s="17">
        <v>1101770</v>
      </c>
    </row>
    <row r="207" spans="1:8" s="18" customFormat="1" ht="15.75" x14ac:dyDescent="0.25">
      <c r="A207" s="14" t="s">
        <v>246</v>
      </c>
      <c r="B207" s="15" t="s">
        <v>326</v>
      </c>
      <c r="C207" s="16" t="s">
        <v>69</v>
      </c>
      <c r="D207" s="15" t="s">
        <v>18</v>
      </c>
      <c r="E207" s="15" t="s">
        <v>252</v>
      </c>
      <c r="F207" s="17">
        <v>185800</v>
      </c>
      <c r="G207" s="17">
        <v>185800</v>
      </c>
      <c r="H207" s="17">
        <v>185800</v>
      </c>
    </row>
    <row r="208" spans="1:8" s="18" customFormat="1" ht="15.75" x14ac:dyDescent="0.25">
      <c r="A208" s="14" t="s">
        <v>327</v>
      </c>
      <c r="B208" s="15" t="s">
        <v>328</v>
      </c>
      <c r="C208" s="16"/>
      <c r="D208" s="15"/>
      <c r="E208" s="15"/>
      <c r="F208" s="17">
        <f>SUM(F209:F211)</f>
        <v>6231654</v>
      </c>
      <c r="G208" s="17">
        <f t="shared" ref="G208:H208" si="49">SUM(G209:G211)</f>
        <v>0</v>
      </c>
      <c r="H208" s="17">
        <f t="shared" si="49"/>
        <v>0</v>
      </c>
    </row>
    <row r="209" spans="1:8" s="18" customFormat="1" ht="31.5" x14ac:dyDescent="0.25">
      <c r="A209" s="14" t="s">
        <v>330</v>
      </c>
      <c r="B209" s="15" t="s">
        <v>329</v>
      </c>
      <c r="C209" s="16" t="s">
        <v>20</v>
      </c>
      <c r="D209" s="15" t="s">
        <v>18</v>
      </c>
      <c r="E209" s="15" t="s">
        <v>252</v>
      </c>
      <c r="F209" s="17">
        <v>750000</v>
      </c>
      <c r="G209" s="17">
        <v>0</v>
      </c>
      <c r="H209" s="17">
        <v>0</v>
      </c>
    </row>
    <row r="210" spans="1:8" s="18" customFormat="1" ht="31.5" customHeight="1" x14ac:dyDescent="0.25">
      <c r="A210" s="14" t="s">
        <v>332</v>
      </c>
      <c r="B210" s="15" t="s">
        <v>331</v>
      </c>
      <c r="C210" s="16" t="s">
        <v>20</v>
      </c>
      <c r="D210" s="15" t="s">
        <v>18</v>
      </c>
      <c r="E210" s="15" t="s">
        <v>252</v>
      </c>
      <c r="F210" s="17">
        <v>4609328</v>
      </c>
      <c r="G210" s="17">
        <v>0</v>
      </c>
      <c r="H210" s="17">
        <v>0</v>
      </c>
    </row>
    <row r="211" spans="1:8" s="18" customFormat="1" ht="31.5" x14ac:dyDescent="0.25">
      <c r="A211" s="14" t="s">
        <v>334</v>
      </c>
      <c r="B211" s="15" t="s">
        <v>333</v>
      </c>
      <c r="C211" s="16" t="s">
        <v>20</v>
      </c>
      <c r="D211" s="15" t="s">
        <v>26</v>
      </c>
      <c r="E211" s="15" t="s">
        <v>320</v>
      </c>
      <c r="F211" s="17">
        <v>872326</v>
      </c>
      <c r="G211" s="17">
        <v>0</v>
      </c>
      <c r="H211" s="17">
        <v>0</v>
      </c>
    </row>
    <row r="212" spans="1:8" s="13" customFormat="1" ht="15.75" x14ac:dyDescent="0.25">
      <c r="A212" s="9" t="s">
        <v>671</v>
      </c>
      <c r="B212" s="10" t="s">
        <v>335</v>
      </c>
      <c r="C212" s="11"/>
      <c r="D212" s="10"/>
      <c r="E212" s="10"/>
      <c r="F212" s="12">
        <f>F213</f>
        <v>105000</v>
      </c>
      <c r="G212" s="12">
        <f t="shared" ref="G212:H212" si="50">G213</f>
        <v>0</v>
      </c>
      <c r="H212" s="12">
        <f t="shared" si="50"/>
        <v>0</v>
      </c>
    </row>
    <row r="213" spans="1:8" s="18" customFormat="1" ht="15.75" x14ac:dyDescent="0.25">
      <c r="A213" s="14" t="s">
        <v>105</v>
      </c>
      <c r="B213" s="15" t="s">
        <v>336</v>
      </c>
      <c r="C213" s="16"/>
      <c r="D213" s="15"/>
      <c r="E213" s="15"/>
      <c r="F213" s="17">
        <f>F214</f>
        <v>105000</v>
      </c>
      <c r="G213" s="17">
        <f t="shared" ref="G213:H213" si="51">G214</f>
        <v>0</v>
      </c>
      <c r="H213" s="17">
        <f t="shared" si="51"/>
        <v>0</v>
      </c>
    </row>
    <row r="214" spans="1:8" s="18" customFormat="1" ht="15.75" x14ac:dyDescent="0.25">
      <c r="A214" s="14" t="s">
        <v>337</v>
      </c>
      <c r="B214" s="15" t="s">
        <v>338</v>
      </c>
      <c r="C214" s="16"/>
      <c r="D214" s="15"/>
      <c r="E214" s="15"/>
      <c r="F214" s="17">
        <f>SUM(F215:F219)</f>
        <v>105000</v>
      </c>
      <c r="G214" s="17">
        <f t="shared" ref="G214:H214" si="52">SUM(G215:G219)</f>
        <v>0</v>
      </c>
      <c r="H214" s="17">
        <f t="shared" si="52"/>
        <v>0</v>
      </c>
    </row>
    <row r="215" spans="1:8" s="18" customFormat="1" ht="22.5" customHeight="1" x14ac:dyDescent="0.25">
      <c r="A215" s="14" t="s">
        <v>702</v>
      </c>
      <c r="B215" s="15" t="s">
        <v>339</v>
      </c>
      <c r="C215" s="16" t="s">
        <v>20</v>
      </c>
      <c r="D215" s="15" t="s">
        <v>271</v>
      </c>
      <c r="E215" s="15" t="s">
        <v>34</v>
      </c>
      <c r="F215" s="17">
        <v>15000</v>
      </c>
      <c r="G215" s="17">
        <v>0</v>
      </c>
      <c r="H215" s="17">
        <v>0</v>
      </c>
    </row>
    <row r="216" spans="1:8" s="18" customFormat="1" ht="18.75" customHeight="1" x14ac:dyDescent="0.25">
      <c r="A216" s="14" t="s">
        <v>703</v>
      </c>
      <c r="B216" s="15" t="s">
        <v>340</v>
      </c>
      <c r="C216" s="16" t="s">
        <v>20</v>
      </c>
      <c r="D216" s="15" t="s">
        <v>271</v>
      </c>
      <c r="E216" s="15" t="s">
        <v>34</v>
      </c>
      <c r="F216" s="17">
        <v>18000</v>
      </c>
      <c r="G216" s="17">
        <v>0</v>
      </c>
      <c r="H216" s="17">
        <v>0</v>
      </c>
    </row>
    <row r="217" spans="1:8" s="18" customFormat="1" ht="20.25" customHeight="1" x14ac:dyDescent="0.25">
      <c r="A217" s="14" t="s">
        <v>704</v>
      </c>
      <c r="B217" s="15" t="s">
        <v>341</v>
      </c>
      <c r="C217" s="16" t="s">
        <v>20</v>
      </c>
      <c r="D217" s="15" t="s">
        <v>271</v>
      </c>
      <c r="E217" s="15" t="s">
        <v>34</v>
      </c>
      <c r="F217" s="17">
        <v>32000</v>
      </c>
      <c r="G217" s="17">
        <v>0</v>
      </c>
      <c r="H217" s="17">
        <v>0</v>
      </c>
    </row>
    <row r="218" spans="1:8" s="18" customFormat="1" ht="17.25" customHeight="1" x14ac:dyDescent="0.25">
      <c r="A218" s="14" t="s">
        <v>706</v>
      </c>
      <c r="B218" s="15" t="s">
        <v>342</v>
      </c>
      <c r="C218" s="16" t="s">
        <v>20</v>
      </c>
      <c r="D218" s="15" t="s">
        <v>271</v>
      </c>
      <c r="E218" s="15" t="s">
        <v>34</v>
      </c>
      <c r="F218" s="17">
        <v>32000</v>
      </c>
      <c r="G218" s="17">
        <v>0</v>
      </c>
      <c r="H218" s="17">
        <v>0</v>
      </c>
    </row>
    <row r="219" spans="1:8" s="18" customFormat="1" ht="19.5" customHeight="1" x14ac:dyDescent="0.25">
      <c r="A219" s="14" t="s">
        <v>705</v>
      </c>
      <c r="B219" s="15" t="s">
        <v>343</v>
      </c>
      <c r="C219" s="16" t="s">
        <v>20</v>
      </c>
      <c r="D219" s="15" t="s">
        <v>271</v>
      </c>
      <c r="E219" s="15" t="s">
        <v>34</v>
      </c>
      <c r="F219" s="17">
        <v>8000</v>
      </c>
      <c r="G219" s="17">
        <v>0</v>
      </c>
      <c r="H219" s="17">
        <v>0</v>
      </c>
    </row>
    <row r="220" spans="1:8" s="13" customFormat="1" ht="31.5" x14ac:dyDescent="0.25">
      <c r="A220" s="9" t="s">
        <v>672</v>
      </c>
      <c r="B220" s="10" t="s">
        <v>344</v>
      </c>
      <c r="C220" s="11"/>
      <c r="D220" s="10"/>
      <c r="E220" s="10"/>
      <c r="F220" s="12">
        <f>F221</f>
        <v>3385183.47</v>
      </c>
      <c r="G220" s="12">
        <f t="shared" ref="G220:H220" si="53">G221</f>
        <v>3747514.83</v>
      </c>
      <c r="H220" s="12">
        <f t="shared" si="53"/>
        <v>3736933.2</v>
      </c>
    </row>
    <row r="221" spans="1:8" s="18" customFormat="1" ht="15.75" x14ac:dyDescent="0.25">
      <c r="A221" s="14" t="s">
        <v>92</v>
      </c>
      <c r="B221" s="15" t="s">
        <v>345</v>
      </c>
      <c r="C221" s="16"/>
      <c r="D221" s="15"/>
      <c r="E221" s="15"/>
      <c r="F221" s="17">
        <f>F222</f>
        <v>3385183.47</v>
      </c>
      <c r="G221" s="17">
        <f t="shared" ref="G221:H221" si="54">G222</f>
        <v>3747514.83</v>
      </c>
      <c r="H221" s="17">
        <f t="shared" si="54"/>
        <v>3736933.2</v>
      </c>
    </row>
    <row r="222" spans="1:8" s="18" customFormat="1" ht="15.75" x14ac:dyDescent="0.25">
      <c r="A222" s="14" t="s">
        <v>346</v>
      </c>
      <c r="B222" s="15" t="s">
        <v>347</v>
      </c>
      <c r="C222" s="16"/>
      <c r="D222" s="15"/>
      <c r="E222" s="15"/>
      <c r="F222" s="17">
        <f>SUM(F223)</f>
        <v>3385183.47</v>
      </c>
      <c r="G222" s="17">
        <f t="shared" ref="G222:H222" si="55">SUM(G223)</f>
        <v>3747514.83</v>
      </c>
      <c r="H222" s="17">
        <f t="shared" si="55"/>
        <v>3736933.2</v>
      </c>
    </row>
    <row r="223" spans="1:8" s="18" customFormat="1" ht="15.75" x14ac:dyDescent="0.25">
      <c r="A223" s="14" t="s">
        <v>349</v>
      </c>
      <c r="B223" s="15" t="s">
        <v>348</v>
      </c>
      <c r="C223" s="16" t="s">
        <v>24</v>
      </c>
      <c r="D223" s="15" t="s">
        <v>25</v>
      </c>
      <c r="E223" s="15" t="s">
        <v>26</v>
      </c>
      <c r="F223" s="17">
        <v>3385183.47</v>
      </c>
      <c r="G223" s="17">
        <v>3747514.83</v>
      </c>
      <c r="H223" s="17">
        <v>3736933.2</v>
      </c>
    </row>
    <row r="224" spans="1:8" s="13" customFormat="1" ht="31.5" x14ac:dyDescent="0.25">
      <c r="A224" s="9" t="s">
        <v>673</v>
      </c>
      <c r="B224" s="10" t="s">
        <v>350</v>
      </c>
      <c r="C224" s="11"/>
      <c r="D224" s="10"/>
      <c r="E224" s="10"/>
      <c r="F224" s="12">
        <f>F225</f>
        <v>4175000</v>
      </c>
      <c r="G224" s="12">
        <f t="shared" ref="G224:H224" si="56">G225</f>
        <v>0</v>
      </c>
      <c r="H224" s="12">
        <f t="shared" si="56"/>
        <v>0</v>
      </c>
    </row>
    <row r="225" spans="1:8" s="18" customFormat="1" ht="15.75" x14ac:dyDescent="0.25">
      <c r="A225" s="14" t="s">
        <v>105</v>
      </c>
      <c r="B225" s="15" t="s">
        <v>351</v>
      </c>
      <c r="C225" s="16"/>
      <c r="D225" s="15"/>
      <c r="E225" s="15"/>
      <c r="F225" s="17">
        <f>F226</f>
        <v>4175000</v>
      </c>
      <c r="G225" s="17">
        <f t="shared" ref="G225:H225" si="57">G226</f>
        <v>0</v>
      </c>
      <c r="H225" s="17">
        <f t="shared" si="57"/>
        <v>0</v>
      </c>
    </row>
    <row r="226" spans="1:8" s="18" customFormat="1" ht="15.75" x14ac:dyDescent="0.25">
      <c r="A226" s="14" t="s">
        <v>674</v>
      </c>
      <c r="B226" s="15" t="s">
        <v>352</v>
      </c>
      <c r="C226" s="16"/>
      <c r="D226" s="15"/>
      <c r="E226" s="15"/>
      <c r="F226" s="17">
        <f>SUM(F227:F235)</f>
        <v>4175000</v>
      </c>
      <c r="G226" s="17">
        <f t="shared" ref="G226:H226" si="58">SUM(G227:G235)</f>
        <v>0</v>
      </c>
      <c r="H226" s="17">
        <f t="shared" si="58"/>
        <v>0</v>
      </c>
    </row>
    <row r="227" spans="1:8" s="18" customFormat="1" ht="16.5" customHeight="1" x14ac:dyDescent="0.25">
      <c r="A227" s="14" t="s">
        <v>707</v>
      </c>
      <c r="B227" s="15" t="s">
        <v>353</v>
      </c>
      <c r="C227" s="16" t="s">
        <v>20</v>
      </c>
      <c r="D227" s="15" t="s">
        <v>271</v>
      </c>
      <c r="E227" s="15" t="s">
        <v>48</v>
      </c>
      <c r="F227" s="17">
        <v>1800000</v>
      </c>
      <c r="G227" s="17">
        <v>0</v>
      </c>
      <c r="H227" s="17">
        <v>0</v>
      </c>
    </row>
    <row r="228" spans="1:8" s="18" customFormat="1" ht="15.75" x14ac:dyDescent="0.25">
      <c r="A228" s="14" t="s">
        <v>708</v>
      </c>
      <c r="B228" s="15" t="s">
        <v>354</v>
      </c>
      <c r="C228" s="16" t="s">
        <v>20</v>
      </c>
      <c r="D228" s="15" t="s">
        <v>271</v>
      </c>
      <c r="E228" s="15" t="s">
        <v>48</v>
      </c>
      <c r="F228" s="17">
        <v>1800000</v>
      </c>
      <c r="G228" s="17">
        <v>0</v>
      </c>
      <c r="H228" s="17">
        <v>0</v>
      </c>
    </row>
    <row r="229" spans="1:8" s="18" customFormat="1" ht="20.25" customHeight="1" x14ac:dyDescent="0.25">
      <c r="A229" s="14" t="s">
        <v>702</v>
      </c>
      <c r="B229" s="15" t="s">
        <v>355</v>
      </c>
      <c r="C229" s="16" t="s">
        <v>20</v>
      </c>
      <c r="D229" s="15" t="s">
        <v>271</v>
      </c>
      <c r="E229" s="15" t="s">
        <v>48</v>
      </c>
      <c r="F229" s="17">
        <v>65000</v>
      </c>
      <c r="G229" s="17">
        <v>0</v>
      </c>
      <c r="H229" s="17">
        <v>0</v>
      </c>
    </row>
    <row r="230" spans="1:8" s="18" customFormat="1" ht="21" customHeight="1" x14ac:dyDescent="0.25">
      <c r="A230" s="14" t="s">
        <v>703</v>
      </c>
      <c r="B230" s="15" t="s">
        <v>356</v>
      </c>
      <c r="C230" s="16" t="s">
        <v>20</v>
      </c>
      <c r="D230" s="15" t="s">
        <v>271</v>
      </c>
      <c r="E230" s="15" t="s">
        <v>48</v>
      </c>
      <c r="F230" s="17">
        <v>80000</v>
      </c>
      <c r="G230" s="17">
        <v>0</v>
      </c>
      <c r="H230" s="17">
        <v>0</v>
      </c>
    </row>
    <row r="231" spans="1:8" s="18" customFormat="1" ht="15.75" x14ac:dyDescent="0.25">
      <c r="A231" s="14" t="s">
        <v>709</v>
      </c>
      <c r="B231" s="15" t="s">
        <v>357</v>
      </c>
      <c r="C231" s="16" t="s">
        <v>20</v>
      </c>
      <c r="D231" s="15" t="s">
        <v>271</v>
      </c>
      <c r="E231" s="15" t="s">
        <v>48</v>
      </c>
      <c r="F231" s="17">
        <v>70000</v>
      </c>
      <c r="G231" s="17">
        <v>0</v>
      </c>
      <c r="H231" s="17">
        <v>0</v>
      </c>
    </row>
    <row r="232" spans="1:8" s="18" customFormat="1" ht="21.75" customHeight="1" x14ac:dyDescent="0.25">
      <c r="A232" s="14" t="s">
        <v>710</v>
      </c>
      <c r="B232" s="15" t="s">
        <v>358</v>
      </c>
      <c r="C232" s="16" t="s">
        <v>20</v>
      </c>
      <c r="D232" s="15" t="s">
        <v>271</v>
      </c>
      <c r="E232" s="15" t="s">
        <v>48</v>
      </c>
      <c r="F232" s="17">
        <v>80000</v>
      </c>
      <c r="G232" s="17">
        <v>0</v>
      </c>
      <c r="H232" s="17">
        <v>0</v>
      </c>
    </row>
    <row r="233" spans="1:8" s="18" customFormat="1" ht="15.75" x14ac:dyDescent="0.25">
      <c r="A233" s="14" t="s">
        <v>704</v>
      </c>
      <c r="B233" s="15" t="s">
        <v>359</v>
      </c>
      <c r="C233" s="16" t="s">
        <v>20</v>
      </c>
      <c r="D233" s="15" t="s">
        <v>271</v>
      </c>
      <c r="E233" s="15" t="s">
        <v>48</v>
      </c>
      <c r="F233" s="17">
        <v>90000</v>
      </c>
      <c r="G233" s="17">
        <v>0</v>
      </c>
      <c r="H233" s="17">
        <v>0</v>
      </c>
    </row>
    <row r="234" spans="1:8" s="18" customFormat="1" ht="21.75" customHeight="1" x14ac:dyDescent="0.25">
      <c r="A234" s="14" t="s">
        <v>706</v>
      </c>
      <c r="B234" s="15" t="s">
        <v>360</v>
      </c>
      <c r="C234" s="16" t="s">
        <v>20</v>
      </c>
      <c r="D234" s="15" t="s">
        <v>271</v>
      </c>
      <c r="E234" s="15" t="s">
        <v>48</v>
      </c>
      <c r="F234" s="17">
        <v>100000</v>
      </c>
      <c r="G234" s="17">
        <v>0</v>
      </c>
      <c r="H234" s="17">
        <v>0</v>
      </c>
    </row>
    <row r="235" spans="1:8" s="18" customFormat="1" ht="15.75" x14ac:dyDescent="0.25">
      <c r="A235" s="14" t="s">
        <v>705</v>
      </c>
      <c r="B235" s="15" t="s">
        <v>361</v>
      </c>
      <c r="C235" s="16" t="s">
        <v>20</v>
      </c>
      <c r="D235" s="15" t="s">
        <v>271</v>
      </c>
      <c r="E235" s="15" t="s">
        <v>48</v>
      </c>
      <c r="F235" s="17">
        <v>90000</v>
      </c>
      <c r="G235" s="17">
        <v>0</v>
      </c>
      <c r="H235" s="17">
        <v>0</v>
      </c>
    </row>
    <row r="236" spans="1:8" s="13" customFormat="1" ht="31.5" x14ac:dyDescent="0.25">
      <c r="A236" s="25" t="s">
        <v>675</v>
      </c>
      <c r="B236" s="10" t="s">
        <v>362</v>
      </c>
      <c r="C236" s="11"/>
      <c r="D236" s="10"/>
      <c r="E236" s="10"/>
      <c r="F236" s="12">
        <f>F237+F240+F247</f>
        <v>107995898.39</v>
      </c>
      <c r="G236" s="12">
        <f t="shared" ref="G236:H236" si="59">G237+G240+G247</f>
        <v>147229558.55000001</v>
      </c>
      <c r="H236" s="12">
        <f t="shared" si="59"/>
        <v>165375161.44</v>
      </c>
    </row>
    <row r="237" spans="1:8" s="18" customFormat="1" ht="15.75" x14ac:dyDescent="0.25">
      <c r="A237" s="14" t="s">
        <v>363</v>
      </c>
      <c r="B237" s="15" t="s">
        <v>364</v>
      </c>
      <c r="C237" s="16"/>
      <c r="D237" s="15"/>
      <c r="E237" s="15"/>
      <c r="F237" s="17">
        <f>F238</f>
        <v>10280273.27</v>
      </c>
      <c r="G237" s="17">
        <f t="shared" ref="G237:H237" si="60">G238</f>
        <v>41875864.18</v>
      </c>
      <c r="H237" s="17">
        <f t="shared" si="60"/>
        <v>64197316.509999998</v>
      </c>
    </row>
    <row r="238" spans="1:8" s="18" customFormat="1" ht="15.75" x14ac:dyDescent="0.25">
      <c r="A238" s="14" t="s">
        <v>365</v>
      </c>
      <c r="B238" s="15" t="s">
        <v>366</v>
      </c>
      <c r="C238" s="16"/>
      <c r="D238" s="15"/>
      <c r="E238" s="15"/>
      <c r="F238" s="17">
        <v>10280273.27</v>
      </c>
      <c r="G238" s="17">
        <v>41875864.18</v>
      </c>
      <c r="H238" s="17">
        <v>64197316.509999998</v>
      </c>
    </row>
    <row r="239" spans="1:8" s="18" customFormat="1" ht="31.5" x14ac:dyDescent="0.25">
      <c r="A239" s="14" t="s">
        <v>368</v>
      </c>
      <c r="B239" s="15" t="s">
        <v>367</v>
      </c>
      <c r="C239" s="16" t="s">
        <v>20</v>
      </c>
      <c r="D239" s="15" t="s">
        <v>271</v>
      </c>
      <c r="E239" s="15" t="s">
        <v>34</v>
      </c>
      <c r="F239" s="17">
        <v>10280273.27</v>
      </c>
      <c r="G239" s="17">
        <v>41875864.18</v>
      </c>
      <c r="H239" s="17">
        <v>64197316.509999998</v>
      </c>
    </row>
    <row r="240" spans="1:8" s="18" customFormat="1" ht="15.75" x14ac:dyDescent="0.25">
      <c r="A240" s="14" t="s">
        <v>92</v>
      </c>
      <c r="B240" s="15" t="s">
        <v>369</v>
      </c>
      <c r="C240" s="16"/>
      <c r="D240" s="15"/>
      <c r="E240" s="15"/>
      <c r="F240" s="17">
        <f>F241+F243+F245</f>
        <v>10361087.59</v>
      </c>
      <c r="G240" s="17">
        <f t="shared" ref="G240:H240" si="61">G241+G243+G245</f>
        <v>16526956.84</v>
      </c>
      <c r="H240" s="17">
        <f t="shared" si="61"/>
        <v>11959907.399999999</v>
      </c>
    </row>
    <row r="241" spans="1:8" s="18" customFormat="1" ht="15.75" x14ac:dyDescent="0.25">
      <c r="A241" s="14" t="s">
        <v>370</v>
      </c>
      <c r="B241" s="15" t="s">
        <v>371</v>
      </c>
      <c r="C241" s="16"/>
      <c r="D241" s="15"/>
      <c r="E241" s="15"/>
      <c r="F241" s="17">
        <f>SUM(F242)</f>
        <v>35500</v>
      </c>
      <c r="G241" s="17">
        <f t="shared" ref="G241:H241" si="62">SUM(G242)</f>
        <v>5648276.2300000004</v>
      </c>
      <c r="H241" s="17">
        <f t="shared" si="62"/>
        <v>1081226.79</v>
      </c>
    </row>
    <row r="242" spans="1:8" s="18" customFormat="1" ht="47.25" x14ac:dyDescent="0.25">
      <c r="A242" s="19" t="s">
        <v>373</v>
      </c>
      <c r="B242" s="15" t="s">
        <v>372</v>
      </c>
      <c r="C242" s="16" t="s">
        <v>20</v>
      </c>
      <c r="D242" s="15" t="s">
        <v>271</v>
      </c>
      <c r="E242" s="15" t="s">
        <v>34</v>
      </c>
      <c r="F242" s="17">
        <v>35500</v>
      </c>
      <c r="G242" s="17">
        <v>5648276.2300000004</v>
      </c>
      <c r="H242" s="17">
        <v>1081226.79</v>
      </c>
    </row>
    <row r="243" spans="1:8" s="18" customFormat="1" ht="31.5" x14ac:dyDescent="0.25">
      <c r="A243" s="14" t="s">
        <v>374</v>
      </c>
      <c r="B243" s="15" t="s">
        <v>375</v>
      </c>
      <c r="C243" s="16"/>
      <c r="D243" s="15"/>
      <c r="E243" s="15"/>
      <c r="F243" s="17">
        <f>SUM(F244)</f>
        <v>10325587.59</v>
      </c>
      <c r="G243" s="17">
        <f t="shared" ref="G243:H243" si="63">SUM(G244)</f>
        <v>10325587.59</v>
      </c>
      <c r="H243" s="17">
        <f t="shared" si="63"/>
        <v>10325587.59</v>
      </c>
    </row>
    <row r="244" spans="1:8" s="18" customFormat="1" ht="47.25" x14ac:dyDescent="0.25">
      <c r="A244" s="14" t="s">
        <v>377</v>
      </c>
      <c r="B244" s="15" t="s">
        <v>376</v>
      </c>
      <c r="C244" s="16" t="s">
        <v>20</v>
      </c>
      <c r="D244" s="15" t="s">
        <v>26</v>
      </c>
      <c r="E244" s="15" t="s">
        <v>89</v>
      </c>
      <c r="F244" s="17">
        <v>10325587.59</v>
      </c>
      <c r="G244" s="17">
        <v>10325587.59</v>
      </c>
      <c r="H244" s="17">
        <v>10325587.59</v>
      </c>
    </row>
    <row r="245" spans="1:8" s="18" customFormat="1" ht="15.75" x14ac:dyDescent="0.25">
      <c r="A245" s="14" t="s">
        <v>378</v>
      </c>
      <c r="B245" s="15" t="s">
        <v>379</v>
      </c>
      <c r="C245" s="16"/>
      <c r="D245" s="15"/>
      <c r="E245" s="15"/>
      <c r="F245" s="17">
        <f>SUM(F246)</f>
        <v>0</v>
      </c>
      <c r="G245" s="17">
        <f t="shared" ref="G245:H245" si="64">SUM(G246)</f>
        <v>553093.02</v>
      </c>
      <c r="H245" s="17">
        <f t="shared" si="64"/>
        <v>553093.02</v>
      </c>
    </row>
    <row r="246" spans="1:8" s="18" customFormat="1" ht="47.25" x14ac:dyDescent="0.25">
      <c r="A246" s="19" t="s">
        <v>381</v>
      </c>
      <c r="B246" s="15" t="s">
        <v>380</v>
      </c>
      <c r="C246" s="16" t="s">
        <v>20</v>
      </c>
      <c r="D246" s="15" t="s">
        <v>271</v>
      </c>
      <c r="E246" s="15" t="s">
        <v>34</v>
      </c>
      <c r="F246" s="17">
        <v>0</v>
      </c>
      <c r="G246" s="17">
        <v>553093.02</v>
      </c>
      <c r="H246" s="17">
        <v>553093.02</v>
      </c>
    </row>
    <row r="247" spans="1:8" s="18" customFormat="1" ht="15.75" x14ac:dyDescent="0.25">
      <c r="A247" s="14" t="s">
        <v>105</v>
      </c>
      <c r="B247" s="15" t="s">
        <v>382</v>
      </c>
      <c r="C247" s="16"/>
      <c r="D247" s="15"/>
      <c r="E247" s="15"/>
      <c r="F247" s="17">
        <f>F248+F253+F257+F261</f>
        <v>87354537.530000001</v>
      </c>
      <c r="G247" s="17">
        <f t="shared" ref="G247:H247" si="65">G248+G253+G257+G261</f>
        <v>88826737.530000001</v>
      </c>
      <c r="H247" s="17">
        <f t="shared" si="65"/>
        <v>89217937.530000001</v>
      </c>
    </row>
    <row r="248" spans="1:8" s="18" customFormat="1" ht="31.5" x14ac:dyDescent="0.25">
      <c r="A248" s="14" t="s">
        <v>711</v>
      </c>
      <c r="B248" s="15" t="s">
        <v>383</v>
      </c>
      <c r="C248" s="16"/>
      <c r="D248" s="15"/>
      <c r="E248" s="15"/>
      <c r="F248" s="17">
        <f>SUM(F249:F252)</f>
        <v>50539637.530000001</v>
      </c>
      <c r="G248" s="17">
        <f t="shared" ref="G248:H248" si="66">SUM(G249:G252)</f>
        <v>50787937.530000001</v>
      </c>
      <c r="H248" s="17">
        <f t="shared" si="66"/>
        <v>50787937.530000001</v>
      </c>
    </row>
    <row r="249" spans="1:8" s="18" customFormat="1" ht="47.25" x14ac:dyDescent="0.25">
      <c r="A249" s="14" t="s">
        <v>244</v>
      </c>
      <c r="B249" s="15" t="s">
        <v>384</v>
      </c>
      <c r="C249" s="16" t="s">
        <v>16</v>
      </c>
      <c r="D249" s="15" t="s">
        <v>18</v>
      </c>
      <c r="E249" s="15" t="s">
        <v>252</v>
      </c>
      <c r="F249" s="17">
        <v>44728500</v>
      </c>
      <c r="G249" s="17">
        <v>44728500</v>
      </c>
      <c r="H249" s="17">
        <v>44728500</v>
      </c>
    </row>
    <row r="250" spans="1:8" s="18" customFormat="1" ht="31.5" x14ac:dyDescent="0.25">
      <c r="A250" s="14" t="s">
        <v>385</v>
      </c>
      <c r="B250" s="15" t="s">
        <v>384</v>
      </c>
      <c r="C250" s="16" t="s">
        <v>20</v>
      </c>
      <c r="D250" s="15" t="s">
        <v>18</v>
      </c>
      <c r="E250" s="15" t="s">
        <v>252</v>
      </c>
      <c r="F250" s="17">
        <v>5487280</v>
      </c>
      <c r="G250" s="17">
        <v>5735580</v>
      </c>
      <c r="H250" s="17">
        <v>5735580</v>
      </c>
    </row>
    <row r="251" spans="1:8" s="18" customFormat="1" ht="47.25" x14ac:dyDescent="0.25">
      <c r="A251" s="19" t="s">
        <v>387</v>
      </c>
      <c r="B251" s="15" t="s">
        <v>386</v>
      </c>
      <c r="C251" s="16" t="s">
        <v>16</v>
      </c>
      <c r="D251" s="15" t="s">
        <v>271</v>
      </c>
      <c r="E251" s="15" t="s">
        <v>271</v>
      </c>
      <c r="F251" s="17">
        <v>120357.53</v>
      </c>
      <c r="G251" s="17">
        <v>120357.53</v>
      </c>
      <c r="H251" s="17">
        <v>120357.53</v>
      </c>
    </row>
    <row r="252" spans="1:8" s="18" customFormat="1" ht="15.75" x14ac:dyDescent="0.25">
      <c r="A252" s="14" t="s">
        <v>246</v>
      </c>
      <c r="B252" s="15" t="s">
        <v>388</v>
      </c>
      <c r="C252" s="16" t="s">
        <v>69</v>
      </c>
      <c r="D252" s="15" t="s">
        <v>18</v>
      </c>
      <c r="E252" s="15" t="s">
        <v>252</v>
      </c>
      <c r="F252" s="17">
        <v>203500</v>
      </c>
      <c r="G252" s="17">
        <v>203500</v>
      </c>
      <c r="H252" s="17">
        <v>203500</v>
      </c>
    </row>
    <row r="253" spans="1:8" s="18" customFormat="1" ht="31.5" x14ac:dyDescent="0.25">
      <c r="A253" s="14" t="s">
        <v>389</v>
      </c>
      <c r="B253" s="15" t="s">
        <v>390</v>
      </c>
      <c r="C253" s="16"/>
      <c r="D253" s="15"/>
      <c r="E253" s="15"/>
      <c r="F253" s="17">
        <f>SUM(F254:F256)</f>
        <v>16912900</v>
      </c>
      <c r="G253" s="17">
        <f t="shared" ref="G253:H253" si="67">SUM(G254:G256)</f>
        <v>17372800</v>
      </c>
      <c r="H253" s="17">
        <f t="shared" si="67"/>
        <v>17372800</v>
      </c>
    </row>
    <row r="254" spans="1:8" s="18" customFormat="1" ht="47.25" x14ac:dyDescent="0.25">
      <c r="A254" s="19" t="s">
        <v>392</v>
      </c>
      <c r="B254" s="15" t="s">
        <v>391</v>
      </c>
      <c r="C254" s="16" t="s">
        <v>16</v>
      </c>
      <c r="D254" s="15" t="s">
        <v>18</v>
      </c>
      <c r="E254" s="15" t="s">
        <v>252</v>
      </c>
      <c r="F254" s="17">
        <v>9756800</v>
      </c>
      <c r="G254" s="17">
        <v>9756800</v>
      </c>
      <c r="H254" s="17">
        <v>9756800</v>
      </c>
    </row>
    <row r="255" spans="1:8" s="18" customFormat="1" ht="31.5" x14ac:dyDescent="0.25">
      <c r="A255" s="14" t="s">
        <v>393</v>
      </c>
      <c r="B255" s="15" t="s">
        <v>391</v>
      </c>
      <c r="C255" s="16" t="s">
        <v>20</v>
      </c>
      <c r="D255" s="15" t="s">
        <v>18</v>
      </c>
      <c r="E255" s="15" t="s">
        <v>252</v>
      </c>
      <c r="F255" s="17">
        <v>7140700</v>
      </c>
      <c r="G255" s="17">
        <v>7600600</v>
      </c>
      <c r="H255" s="17">
        <v>7600600</v>
      </c>
    </row>
    <row r="256" spans="1:8" s="18" customFormat="1" ht="15.75" x14ac:dyDescent="0.25">
      <c r="A256" s="14" t="s">
        <v>395</v>
      </c>
      <c r="B256" s="15" t="s">
        <v>394</v>
      </c>
      <c r="C256" s="16" t="s">
        <v>69</v>
      </c>
      <c r="D256" s="15" t="s">
        <v>18</v>
      </c>
      <c r="E256" s="15" t="s">
        <v>252</v>
      </c>
      <c r="F256" s="17">
        <v>15400</v>
      </c>
      <c r="G256" s="17">
        <v>15400</v>
      </c>
      <c r="H256" s="17">
        <v>15400</v>
      </c>
    </row>
    <row r="257" spans="1:8" s="18" customFormat="1" ht="31.5" x14ac:dyDescent="0.25">
      <c r="A257" s="14" t="s">
        <v>396</v>
      </c>
      <c r="B257" s="15" t="s">
        <v>397</v>
      </c>
      <c r="C257" s="16"/>
      <c r="D257" s="15"/>
      <c r="E257" s="15"/>
      <c r="F257" s="17">
        <f>SUM(F258:F260)</f>
        <v>18591200</v>
      </c>
      <c r="G257" s="17">
        <f t="shared" ref="G257:H257" si="68">SUM(G258:G260)</f>
        <v>19207000</v>
      </c>
      <c r="H257" s="17">
        <f t="shared" si="68"/>
        <v>19207000</v>
      </c>
    </row>
    <row r="258" spans="1:8" s="18" customFormat="1" ht="47.25" x14ac:dyDescent="0.25">
      <c r="A258" s="19" t="s">
        <v>399</v>
      </c>
      <c r="B258" s="15" t="s">
        <v>398</v>
      </c>
      <c r="C258" s="16" t="s">
        <v>16</v>
      </c>
      <c r="D258" s="15" t="s">
        <v>18</v>
      </c>
      <c r="E258" s="15" t="s">
        <v>252</v>
      </c>
      <c r="F258" s="17">
        <v>8537200</v>
      </c>
      <c r="G258" s="17">
        <v>8537200</v>
      </c>
      <c r="H258" s="17">
        <v>8537200</v>
      </c>
    </row>
    <row r="259" spans="1:8" s="18" customFormat="1" ht="31.5" x14ac:dyDescent="0.25">
      <c r="A259" s="14" t="s">
        <v>400</v>
      </c>
      <c r="B259" s="15" t="s">
        <v>398</v>
      </c>
      <c r="C259" s="16" t="s">
        <v>20</v>
      </c>
      <c r="D259" s="15" t="s">
        <v>18</v>
      </c>
      <c r="E259" s="15" t="s">
        <v>252</v>
      </c>
      <c r="F259" s="17">
        <v>9832000</v>
      </c>
      <c r="G259" s="17">
        <v>10447800</v>
      </c>
      <c r="H259" s="17">
        <v>10447800</v>
      </c>
    </row>
    <row r="260" spans="1:8" s="18" customFormat="1" ht="15.75" x14ac:dyDescent="0.25">
      <c r="A260" s="14" t="s">
        <v>403</v>
      </c>
      <c r="B260" s="15" t="s">
        <v>402</v>
      </c>
      <c r="C260" s="16" t="s">
        <v>69</v>
      </c>
      <c r="D260" s="15" t="s">
        <v>18</v>
      </c>
      <c r="E260" s="15" t="s">
        <v>252</v>
      </c>
      <c r="F260" s="17">
        <v>222000</v>
      </c>
      <c r="G260" s="17">
        <v>222000</v>
      </c>
      <c r="H260" s="17">
        <v>222000</v>
      </c>
    </row>
    <row r="261" spans="1:8" s="18" customFormat="1" ht="15.75" x14ac:dyDescent="0.25">
      <c r="A261" s="14" t="s">
        <v>404</v>
      </c>
      <c r="B261" s="15" t="s">
        <v>405</v>
      </c>
      <c r="C261" s="16"/>
      <c r="D261" s="15"/>
      <c r="E261" s="15"/>
      <c r="F261" s="17">
        <f>SUM(F262:F263)</f>
        <v>1310800</v>
      </c>
      <c r="G261" s="17">
        <f t="shared" ref="G261:H261" si="69">SUM(G262:G263)</f>
        <v>1459000</v>
      </c>
      <c r="H261" s="17">
        <f t="shared" si="69"/>
        <v>1850200</v>
      </c>
    </row>
    <row r="262" spans="1:8" s="18" customFormat="1" ht="47.25" x14ac:dyDescent="0.25">
      <c r="A262" s="19" t="s">
        <v>407</v>
      </c>
      <c r="B262" s="15" t="s">
        <v>406</v>
      </c>
      <c r="C262" s="16" t="s">
        <v>16</v>
      </c>
      <c r="D262" s="15" t="s">
        <v>34</v>
      </c>
      <c r="E262" s="15" t="s">
        <v>48</v>
      </c>
      <c r="F262" s="17">
        <v>1250800</v>
      </c>
      <c r="G262" s="17">
        <v>1399000</v>
      </c>
      <c r="H262" s="17">
        <v>1790200</v>
      </c>
    </row>
    <row r="263" spans="1:8" s="18" customFormat="1" ht="31.5" x14ac:dyDescent="0.25">
      <c r="A263" s="14" t="s">
        <v>408</v>
      </c>
      <c r="B263" s="15" t="s">
        <v>406</v>
      </c>
      <c r="C263" s="16" t="s">
        <v>20</v>
      </c>
      <c r="D263" s="15" t="s">
        <v>34</v>
      </c>
      <c r="E263" s="15" t="s">
        <v>48</v>
      </c>
      <c r="F263" s="17">
        <v>60000</v>
      </c>
      <c r="G263" s="17">
        <v>60000</v>
      </c>
      <c r="H263" s="17">
        <v>60000</v>
      </c>
    </row>
    <row r="264" spans="1:8" s="13" customFormat="1" ht="31.5" x14ac:dyDescent="0.25">
      <c r="A264" s="9" t="s">
        <v>676</v>
      </c>
      <c r="B264" s="10" t="s">
        <v>409</v>
      </c>
      <c r="C264" s="11"/>
      <c r="D264" s="10"/>
      <c r="E264" s="10"/>
      <c r="F264" s="12">
        <f>F265</f>
        <v>352000</v>
      </c>
      <c r="G264" s="12">
        <f t="shared" ref="G264:H264" si="70">G265</f>
        <v>352000</v>
      </c>
      <c r="H264" s="12">
        <f t="shared" si="70"/>
        <v>352000</v>
      </c>
    </row>
    <row r="265" spans="1:8" s="18" customFormat="1" ht="15.75" x14ac:dyDescent="0.25">
      <c r="A265" s="14" t="s">
        <v>363</v>
      </c>
      <c r="B265" s="15" t="s">
        <v>410</v>
      </c>
      <c r="C265" s="16"/>
      <c r="D265" s="15"/>
      <c r="E265" s="15"/>
      <c r="F265" s="17">
        <f>F266</f>
        <v>352000</v>
      </c>
      <c r="G265" s="17">
        <f t="shared" ref="G265:H265" si="71">G266</f>
        <v>352000</v>
      </c>
      <c r="H265" s="17">
        <f t="shared" si="71"/>
        <v>352000</v>
      </c>
    </row>
    <row r="266" spans="1:8" s="18" customFormat="1" ht="15.75" x14ac:dyDescent="0.25">
      <c r="A266" s="14" t="s">
        <v>411</v>
      </c>
      <c r="B266" s="15" t="s">
        <v>412</v>
      </c>
      <c r="C266" s="16"/>
      <c r="D266" s="15"/>
      <c r="E266" s="15"/>
      <c r="F266" s="17">
        <f>SUM(F267:F268)</f>
        <v>352000</v>
      </c>
      <c r="G266" s="17">
        <f t="shared" ref="G266:H266" si="72">SUM(G267:G268)</f>
        <v>352000</v>
      </c>
      <c r="H266" s="17">
        <f t="shared" si="72"/>
        <v>352000</v>
      </c>
    </row>
    <row r="267" spans="1:8" s="18" customFormat="1" ht="31.5" x14ac:dyDescent="0.25">
      <c r="A267" s="14" t="s">
        <v>724</v>
      </c>
      <c r="B267" s="15" t="s">
        <v>413</v>
      </c>
      <c r="C267" s="16" t="s">
        <v>20</v>
      </c>
      <c r="D267" s="15" t="s">
        <v>17</v>
      </c>
      <c r="E267" s="15" t="s">
        <v>17</v>
      </c>
      <c r="F267" s="17">
        <v>281600</v>
      </c>
      <c r="G267" s="17">
        <v>281600</v>
      </c>
      <c r="H267" s="17">
        <v>281600</v>
      </c>
    </row>
    <row r="268" spans="1:8" s="18" customFormat="1" ht="15.75" x14ac:dyDescent="0.25">
      <c r="A268" s="14" t="s">
        <v>725</v>
      </c>
      <c r="B268" s="15" t="s">
        <v>413</v>
      </c>
      <c r="C268" s="16" t="s">
        <v>24</v>
      </c>
      <c r="D268" s="15" t="s">
        <v>17</v>
      </c>
      <c r="E268" s="15" t="s">
        <v>17</v>
      </c>
      <c r="F268" s="17">
        <v>70400</v>
      </c>
      <c r="G268" s="17">
        <v>70400</v>
      </c>
      <c r="H268" s="17">
        <v>70400</v>
      </c>
    </row>
    <row r="269" spans="1:8" s="13" customFormat="1" ht="15.75" x14ac:dyDescent="0.25">
      <c r="A269" s="9" t="s">
        <v>677</v>
      </c>
      <c r="B269" s="10" t="s">
        <v>414</v>
      </c>
      <c r="C269" s="11"/>
      <c r="D269" s="10"/>
      <c r="E269" s="10"/>
      <c r="F269" s="12">
        <f>F270+F282+F285</f>
        <v>92311651.569999993</v>
      </c>
      <c r="G269" s="12">
        <f t="shared" ref="G269:H269" si="73">G270+G282+G285</f>
        <v>188940181.17000002</v>
      </c>
      <c r="H269" s="12">
        <f t="shared" si="73"/>
        <v>69059949.109999999</v>
      </c>
    </row>
    <row r="270" spans="1:8" s="18" customFormat="1" ht="15.75" x14ac:dyDescent="0.25">
      <c r="A270" s="14" t="s">
        <v>363</v>
      </c>
      <c r="B270" s="15" t="s">
        <v>415</v>
      </c>
      <c r="C270" s="16"/>
      <c r="D270" s="15"/>
      <c r="E270" s="15"/>
      <c r="F270" s="17">
        <f>F271+F275</f>
        <v>59466942.100000001</v>
      </c>
      <c r="G270" s="17">
        <f t="shared" ref="G270:H270" si="74">G271+G275</f>
        <v>158194310.84</v>
      </c>
      <c r="H270" s="17">
        <f t="shared" si="74"/>
        <v>39431281.950000003</v>
      </c>
    </row>
    <row r="271" spans="1:8" s="18" customFormat="1" ht="15.75" x14ac:dyDescent="0.25">
      <c r="A271" s="14" t="s">
        <v>416</v>
      </c>
      <c r="B271" s="15" t="s">
        <v>417</v>
      </c>
      <c r="C271" s="16"/>
      <c r="D271" s="15"/>
      <c r="E271" s="15"/>
      <c r="F271" s="17">
        <f>SUM(F272:F274)</f>
        <v>20768906.670000002</v>
      </c>
      <c r="G271" s="17">
        <f t="shared" ref="G271:H271" si="75">SUM(G272:G274)</f>
        <v>118841152.22</v>
      </c>
      <c r="H271" s="17">
        <f t="shared" si="75"/>
        <v>0</v>
      </c>
    </row>
    <row r="272" spans="1:8" s="18" customFormat="1" ht="31.5" x14ac:dyDescent="0.25">
      <c r="A272" s="14" t="s">
        <v>419</v>
      </c>
      <c r="B272" s="15" t="s">
        <v>418</v>
      </c>
      <c r="C272" s="16" t="s">
        <v>20</v>
      </c>
      <c r="D272" s="15" t="s">
        <v>17</v>
      </c>
      <c r="E272" s="15" t="s">
        <v>34</v>
      </c>
      <c r="F272" s="17">
        <v>16903616.670000002</v>
      </c>
      <c r="G272" s="17">
        <v>117608472.22</v>
      </c>
      <c r="H272" s="17">
        <v>0</v>
      </c>
    </row>
    <row r="273" spans="1:8" s="18" customFormat="1" ht="31.5" x14ac:dyDescent="0.25">
      <c r="A273" s="14" t="s">
        <v>421</v>
      </c>
      <c r="B273" s="15" t="s">
        <v>420</v>
      </c>
      <c r="C273" s="16" t="s">
        <v>20</v>
      </c>
      <c r="D273" s="15" t="s">
        <v>17</v>
      </c>
      <c r="E273" s="15" t="s">
        <v>34</v>
      </c>
      <c r="F273" s="17">
        <v>3018850</v>
      </c>
      <c r="G273" s="17">
        <v>0</v>
      </c>
      <c r="H273" s="17">
        <v>0</v>
      </c>
    </row>
    <row r="274" spans="1:8" s="18" customFormat="1" ht="31.5" x14ac:dyDescent="0.25">
      <c r="A274" s="14" t="s">
        <v>423</v>
      </c>
      <c r="B274" s="15" t="s">
        <v>422</v>
      </c>
      <c r="C274" s="16" t="s">
        <v>20</v>
      </c>
      <c r="D274" s="15" t="s">
        <v>17</v>
      </c>
      <c r="E274" s="15" t="s">
        <v>34</v>
      </c>
      <c r="F274" s="17">
        <v>846440</v>
      </c>
      <c r="G274" s="17">
        <v>1232680</v>
      </c>
      <c r="H274" s="17">
        <v>0</v>
      </c>
    </row>
    <row r="275" spans="1:8" s="18" customFormat="1" ht="15.75" x14ac:dyDescent="0.25">
      <c r="A275" s="14" t="s">
        <v>424</v>
      </c>
      <c r="B275" s="15" t="s">
        <v>425</v>
      </c>
      <c r="C275" s="16"/>
      <c r="D275" s="15"/>
      <c r="E275" s="15"/>
      <c r="F275" s="17">
        <f>SUM(F276:F281)</f>
        <v>38698035.43</v>
      </c>
      <c r="G275" s="17">
        <f t="shared" ref="G275:H275" si="76">SUM(G276:G281)</f>
        <v>39353158.619999997</v>
      </c>
      <c r="H275" s="17">
        <f t="shared" si="76"/>
        <v>39431281.950000003</v>
      </c>
    </row>
    <row r="276" spans="1:8" s="18" customFormat="1" ht="63" x14ac:dyDescent="0.25">
      <c r="A276" s="19" t="s">
        <v>730</v>
      </c>
      <c r="B276" s="15" t="s">
        <v>426</v>
      </c>
      <c r="C276" s="16" t="s">
        <v>16</v>
      </c>
      <c r="D276" s="15" t="s">
        <v>17</v>
      </c>
      <c r="E276" s="15" t="s">
        <v>34</v>
      </c>
      <c r="F276" s="17">
        <v>737757.52</v>
      </c>
      <c r="G276" s="17">
        <v>911610.65</v>
      </c>
      <c r="H276" s="17">
        <v>911011.54</v>
      </c>
    </row>
    <row r="277" spans="1:8" s="18" customFormat="1" ht="47.25" x14ac:dyDescent="0.25">
      <c r="A277" s="19" t="s">
        <v>731</v>
      </c>
      <c r="B277" s="15" t="s">
        <v>426</v>
      </c>
      <c r="C277" s="16" t="s">
        <v>22</v>
      </c>
      <c r="D277" s="15" t="s">
        <v>17</v>
      </c>
      <c r="E277" s="15" t="s">
        <v>34</v>
      </c>
      <c r="F277" s="17">
        <v>73800</v>
      </c>
      <c r="G277" s="17">
        <v>73800</v>
      </c>
      <c r="H277" s="17">
        <v>73800</v>
      </c>
    </row>
    <row r="278" spans="1:8" s="18" customFormat="1" ht="63" x14ac:dyDescent="0.25">
      <c r="A278" s="19" t="s">
        <v>428</v>
      </c>
      <c r="B278" s="15" t="s">
        <v>427</v>
      </c>
      <c r="C278" s="16" t="s">
        <v>16</v>
      </c>
      <c r="D278" s="15" t="s">
        <v>17</v>
      </c>
      <c r="E278" s="15" t="s">
        <v>34</v>
      </c>
      <c r="F278" s="17">
        <v>1571577.91</v>
      </c>
      <c r="G278" s="17">
        <v>1998747.97</v>
      </c>
      <c r="H278" s="17">
        <v>2025470.41</v>
      </c>
    </row>
    <row r="279" spans="1:8" s="18" customFormat="1" ht="47.25" x14ac:dyDescent="0.25">
      <c r="A279" s="19" t="s">
        <v>429</v>
      </c>
      <c r="B279" s="15" t="s">
        <v>427</v>
      </c>
      <c r="C279" s="16" t="s">
        <v>22</v>
      </c>
      <c r="D279" s="15" t="s">
        <v>17</v>
      </c>
      <c r="E279" s="15" t="s">
        <v>34</v>
      </c>
      <c r="F279" s="17">
        <v>157200</v>
      </c>
      <c r="G279" s="17">
        <v>157200</v>
      </c>
      <c r="H279" s="17">
        <v>157200</v>
      </c>
    </row>
    <row r="280" spans="1:8" s="18" customFormat="1" ht="63" x14ac:dyDescent="0.25">
      <c r="A280" s="19" t="s">
        <v>728</v>
      </c>
      <c r="B280" s="15" t="s">
        <v>430</v>
      </c>
      <c r="C280" s="16" t="s">
        <v>16</v>
      </c>
      <c r="D280" s="15" t="s">
        <v>17</v>
      </c>
      <c r="E280" s="15" t="s">
        <v>34</v>
      </c>
      <c r="F280" s="17">
        <v>34462800</v>
      </c>
      <c r="G280" s="17">
        <v>34516900</v>
      </c>
      <c r="H280" s="17">
        <v>34568900</v>
      </c>
    </row>
    <row r="281" spans="1:8" s="18" customFormat="1" ht="47.25" x14ac:dyDescent="0.25">
      <c r="A281" s="14" t="s">
        <v>729</v>
      </c>
      <c r="B281" s="15" t="s">
        <v>430</v>
      </c>
      <c r="C281" s="16" t="s">
        <v>22</v>
      </c>
      <c r="D281" s="15" t="s">
        <v>17</v>
      </c>
      <c r="E281" s="15" t="s">
        <v>34</v>
      </c>
      <c r="F281" s="17">
        <v>1694900</v>
      </c>
      <c r="G281" s="17">
        <v>1694900</v>
      </c>
      <c r="H281" s="17">
        <v>1694900</v>
      </c>
    </row>
    <row r="282" spans="1:8" s="18" customFormat="1" ht="15.75" x14ac:dyDescent="0.25">
      <c r="A282" s="14" t="s">
        <v>92</v>
      </c>
      <c r="B282" s="15" t="s">
        <v>431</v>
      </c>
      <c r="C282" s="16"/>
      <c r="D282" s="15"/>
      <c r="E282" s="15"/>
      <c r="F282" s="17">
        <f>F283</f>
        <v>450000</v>
      </c>
      <c r="G282" s="17">
        <f t="shared" ref="G282:H282" si="77">G283</f>
        <v>450000</v>
      </c>
      <c r="H282" s="17">
        <f t="shared" si="77"/>
        <v>450000</v>
      </c>
    </row>
    <row r="283" spans="1:8" s="18" customFormat="1" ht="15.75" x14ac:dyDescent="0.25">
      <c r="A283" s="14" t="s">
        <v>432</v>
      </c>
      <c r="B283" s="15" t="s">
        <v>433</v>
      </c>
      <c r="C283" s="16"/>
      <c r="D283" s="15"/>
      <c r="E283" s="15"/>
      <c r="F283" s="17">
        <f>SUM(F284)</f>
        <v>450000</v>
      </c>
      <c r="G283" s="17">
        <f t="shared" ref="G283:H283" si="78">SUM(G284)</f>
        <v>450000</v>
      </c>
      <c r="H283" s="17">
        <f t="shared" si="78"/>
        <v>450000</v>
      </c>
    </row>
    <row r="284" spans="1:8" s="18" customFormat="1" ht="31.5" x14ac:dyDescent="0.25">
      <c r="A284" s="14" t="s">
        <v>435</v>
      </c>
      <c r="B284" s="15" t="s">
        <v>434</v>
      </c>
      <c r="C284" s="16" t="s">
        <v>20</v>
      </c>
      <c r="D284" s="15" t="s">
        <v>17</v>
      </c>
      <c r="E284" s="15" t="s">
        <v>31</v>
      </c>
      <c r="F284" s="17">
        <v>450000</v>
      </c>
      <c r="G284" s="17">
        <v>450000</v>
      </c>
      <c r="H284" s="17">
        <v>450000</v>
      </c>
    </row>
    <row r="285" spans="1:8" s="18" customFormat="1" ht="15.75" x14ac:dyDescent="0.25">
      <c r="A285" s="14" t="s">
        <v>105</v>
      </c>
      <c r="B285" s="15" t="s">
        <v>436</v>
      </c>
      <c r="C285" s="16"/>
      <c r="D285" s="15"/>
      <c r="E285" s="15"/>
      <c r="F285" s="17">
        <f>F286</f>
        <v>32394709.469999999</v>
      </c>
      <c r="G285" s="17">
        <f t="shared" ref="G285:H285" si="79">G286</f>
        <v>30295870.329999998</v>
      </c>
      <c r="H285" s="17">
        <f t="shared" si="79"/>
        <v>29178667.16</v>
      </c>
    </row>
    <row r="286" spans="1:8" s="18" customFormat="1" ht="31.5" x14ac:dyDescent="0.25">
      <c r="A286" s="14" t="s">
        <v>27</v>
      </c>
      <c r="B286" s="15" t="s">
        <v>437</v>
      </c>
      <c r="C286" s="16"/>
      <c r="D286" s="15"/>
      <c r="E286" s="15"/>
      <c r="F286" s="17">
        <f>SUM(F287:F296)</f>
        <v>32394709.469999999</v>
      </c>
      <c r="G286" s="17">
        <f t="shared" ref="G286:H286" si="80">SUM(G287:G296)</f>
        <v>30295870.329999998</v>
      </c>
      <c r="H286" s="17">
        <f t="shared" si="80"/>
        <v>29178667.16</v>
      </c>
    </row>
    <row r="287" spans="1:8" s="18" customFormat="1" ht="47.25" x14ac:dyDescent="0.25">
      <c r="A287" s="14" t="s">
        <v>439</v>
      </c>
      <c r="B287" s="15" t="s">
        <v>438</v>
      </c>
      <c r="C287" s="16" t="s">
        <v>20</v>
      </c>
      <c r="D287" s="15" t="s">
        <v>17</v>
      </c>
      <c r="E287" s="15" t="s">
        <v>31</v>
      </c>
      <c r="F287" s="17">
        <v>500000</v>
      </c>
      <c r="G287" s="17">
        <v>0</v>
      </c>
      <c r="H287" s="17">
        <v>0</v>
      </c>
    </row>
    <row r="288" spans="1:8" s="18" customFormat="1" ht="31.5" x14ac:dyDescent="0.25">
      <c r="A288" s="14" t="s">
        <v>440</v>
      </c>
      <c r="B288" s="15" t="s">
        <v>438</v>
      </c>
      <c r="C288" s="16" t="s">
        <v>24</v>
      </c>
      <c r="D288" s="15" t="s">
        <v>17</v>
      </c>
      <c r="E288" s="15" t="s">
        <v>31</v>
      </c>
      <c r="F288" s="17">
        <v>800000</v>
      </c>
      <c r="G288" s="17">
        <v>0</v>
      </c>
      <c r="H288" s="17">
        <v>0</v>
      </c>
    </row>
    <row r="289" spans="1:8" s="18" customFormat="1" ht="47.25" x14ac:dyDescent="0.25">
      <c r="A289" s="14" t="s">
        <v>442</v>
      </c>
      <c r="B289" s="15" t="s">
        <v>441</v>
      </c>
      <c r="C289" s="16" t="s">
        <v>20</v>
      </c>
      <c r="D289" s="15" t="s">
        <v>17</v>
      </c>
      <c r="E289" s="15" t="s">
        <v>34</v>
      </c>
      <c r="F289" s="17">
        <v>20527109.469999999</v>
      </c>
      <c r="G289" s="17">
        <v>19728270.329999998</v>
      </c>
      <c r="H289" s="17">
        <v>18611067.16</v>
      </c>
    </row>
    <row r="290" spans="1:8" s="18" customFormat="1" ht="47.25" x14ac:dyDescent="0.25">
      <c r="A290" s="14" t="s">
        <v>443</v>
      </c>
      <c r="B290" s="15" t="s">
        <v>441</v>
      </c>
      <c r="C290" s="16" t="s">
        <v>22</v>
      </c>
      <c r="D290" s="15" t="s">
        <v>17</v>
      </c>
      <c r="E290" s="15" t="s">
        <v>34</v>
      </c>
      <c r="F290" s="17">
        <v>722600</v>
      </c>
      <c r="G290" s="17">
        <v>722600</v>
      </c>
      <c r="H290" s="17">
        <v>722600</v>
      </c>
    </row>
    <row r="291" spans="1:8" s="18" customFormat="1" ht="31.5" x14ac:dyDescent="0.25">
      <c r="A291" s="14" t="s">
        <v>734</v>
      </c>
      <c r="B291" s="15" t="s">
        <v>444</v>
      </c>
      <c r="C291" s="16" t="s">
        <v>20</v>
      </c>
      <c r="D291" s="15" t="s">
        <v>17</v>
      </c>
      <c r="E291" s="15" t="s">
        <v>34</v>
      </c>
      <c r="F291" s="17">
        <v>2993900</v>
      </c>
      <c r="G291" s="17">
        <v>2993900</v>
      </c>
      <c r="H291" s="17">
        <v>2993900</v>
      </c>
    </row>
    <row r="292" spans="1:8" s="18" customFormat="1" ht="47.25" x14ac:dyDescent="0.25">
      <c r="A292" s="14" t="s">
        <v>733</v>
      </c>
      <c r="B292" s="15" t="s">
        <v>444</v>
      </c>
      <c r="C292" s="16" t="s">
        <v>22</v>
      </c>
      <c r="D292" s="15" t="s">
        <v>17</v>
      </c>
      <c r="E292" s="15" t="s">
        <v>34</v>
      </c>
      <c r="F292" s="17">
        <v>270300</v>
      </c>
      <c r="G292" s="17">
        <v>270300</v>
      </c>
      <c r="H292" s="17">
        <v>270300</v>
      </c>
    </row>
    <row r="293" spans="1:8" s="18" customFormat="1" ht="47.25" x14ac:dyDescent="0.25">
      <c r="A293" s="14" t="s">
        <v>446</v>
      </c>
      <c r="B293" s="15" t="s">
        <v>445</v>
      </c>
      <c r="C293" s="16" t="s">
        <v>20</v>
      </c>
      <c r="D293" s="15" t="s">
        <v>17</v>
      </c>
      <c r="E293" s="15" t="s">
        <v>34</v>
      </c>
      <c r="F293" s="17">
        <v>3732100</v>
      </c>
      <c r="G293" s="17">
        <v>3732100</v>
      </c>
      <c r="H293" s="17">
        <v>3732100</v>
      </c>
    </row>
    <row r="294" spans="1:8" s="18" customFormat="1" ht="47.25" x14ac:dyDescent="0.25">
      <c r="A294" s="19" t="s">
        <v>447</v>
      </c>
      <c r="B294" s="15" t="s">
        <v>445</v>
      </c>
      <c r="C294" s="16" t="s">
        <v>22</v>
      </c>
      <c r="D294" s="15" t="s">
        <v>17</v>
      </c>
      <c r="E294" s="15" t="s">
        <v>34</v>
      </c>
      <c r="F294" s="17">
        <v>131400</v>
      </c>
      <c r="G294" s="17">
        <v>131400</v>
      </c>
      <c r="H294" s="17">
        <v>131400</v>
      </c>
    </row>
    <row r="295" spans="1:8" s="18" customFormat="1" ht="31.5" x14ac:dyDescent="0.25">
      <c r="A295" s="14" t="s">
        <v>449</v>
      </c>
      <c r="B295" s="15" t="s">
        <v>448</v>
      </c>
      <c r="C295" s="16" t="s">
        <v>20</v>
      </c>
      <c r="D295" s="15" t="s">
        <v>17</v>
      </c>
      <c r="E295" s="15" t="s">
        <v>34</v>
      </c>
      <c r="F295" s="17">
        <v>2317700</v>
      </c>
      <c r="G295" s="17">
        <v>2317700</v>
      </c>
      <c r="H295" s="17">
        <v>2317700</v>
      </c>
    </row>
    <row r="296" spans="1:8" s="18" customFormat="1" ht="31.5" x14ac:dyDescent="0.25">
      <c r="A296" s="14" t="s">
        <v>451</v>
      </c>
      <c r="B296" s="15" t="s">
        <v>450</v>
      </c>
      <c r="C296" s="16" t="s">
        <v>20</v>
      </c>
      <c r="D296" s="15" t="s">
        <v>17</v>
      </c>
      <c r="E296" s="15" t="s">
        <v>34</v>
      </c>
      <c r="F296" s="17">
        <v>399600</v>
      </c>
      <c r="G296" s="17">
        <v>399600</v>
      </c>
      <c r="H296" s="17">
        <v>399600</v>
      </c>
    </row>
    <row r="297" spans="1:8" s="13" customFormat="1" ht="15.75" x14ac:dyDescent="0.25">
      <c r="A297" s="9" t="s">
        <v>678</v>
      </c>
      <c r="B297" s="10" t="s">
        <v>452</v>
      </c>
      <c r="C297" s="11"/>
      <c r="D297" s="10"/>
      <c r="E297" s="10"/>
      <c r="F297" s="12">
        <f>F298</f>
        <v>489930</v>
      </c>
      <c r="G297" s="12">
        <f t="shared" ref="G297:H297" si="81">G298</f>
        <v>489930</v>
      </c>
      <c r="H297" s="12">
        <f t="shared" si="81"/>
        <v>489930</v>
      </c>
    </row>
    <row r="298" spans="1:8" s="18" customFormat="1" ht="15.75" x14ac:dyDescent="0.25">
      <c r="A298" s="14" t="s">
        <v>105</v>
      </c>
      <c r="B298" s="15" t="s">
        <v>453</v>
      </c>
      <c r="C298" s="16"/>
      <c r="D298" s="15"/>
      <c r="E298" s="15"/>
      <c r="F298" s="17">
        <f>F299</f>
        <v>489930</v>
      </c>
      <c r="G298" s="17">
        <f t="shared" ref="G298:H298" si="82">G299</f>
        <v>489930</v>
      </c>
      <c r="H298" s="17">
        <f t="shared" si="82"/>
        <v>489930</v>
      </c>
    </row>
    <row r="299" spans="1:8" s="18" customFormat="1" ht="15.75" x14ac:dyDescent="0.25">
      <c r="A299" s="14" t="s">
        <v>12</v>
      </c>
      <c r="B299" s="15" t="s">
        <v>454</v>
      </c>
      <c r="C299" s="16"/>
      <c r="D299" s="15"/>
      <c r="E299" s="15"/>
      <c r="F299" s="17">
        <f>SUM(F300)</f>
        <v>489930</v>
      </c>
      <c r="G299" s="17">
        <f t="shared" ref="G299:H299" si="83">SUM(G300)</f>
        <v>489930</v>
      </c>
      <c r="H299" s="17">
        <f t="shared" si="83"/>
        <v>489930</v>
      </c>
    </row>
    <row r="300" spans="1:8" s="18" customFormat="1" ht="47.25" x14ac:dyDescent="0.25">
      <c r="A300" s="19" t="s">
        <v>456</v>
      </c>
      <c r="B300" s="15" t="s">
        <v>455</v>
      </c>
      <c r="C300" s="16" t="s">
        <v>24</v>
      </c>
      <c r="D300" s="15" t="s">
        <v>25</v>
      </c>
      <c r="E300" s="15" t="s">
        <v>26</v>
      </c>
      <c r="F300" s="17">
        <v>489930</v>
      </c>
      <c r="G300" s="17">
        <v>489930</v>
      </c>
      <c r="H300" s="17">
        <v>489930</v>
      </c>
    </row>
    <row r="301" spans="1:8" s="13" customFormat="1" ht="31.5" x14ac:dyDescent="0.25">
      <c r="A301" s="9" t="s">
        <v>679</v>
      </c>
      <c r="B301" s="10" t="s">
        <v>457</v>
      </c>
      <c r="C301" s="11"/>
      <c r="D301" s="10"/>
      <c r="E301" s="10"/>
      <c r="F301" s="12">
        <f>F302</f>
        <v>487500</v>
      </c>
      <c r="G301" s="12">
        <f t="shared" ref="G301:H301" si="84">G302</f>
        <v>0</v>
      </c>
      <c r="H301" s="12">
        <f t="shared" si="84"/>
        <v>0</v>
      </c>
    </row>
    <row r="302" spans="1:8" s="18" customFormat="1" ht="15.75" x14ac:dyDescent="0.25">
      <c r="A302" s="14" t="s">
        <v>105</v>
      </c>
      <c r="B302" s="15" t="s">
        <v>458</v>
      </c>
      <c r="C302" s="16"/>
      <c r="D302" s="15"/>
      <c r="E302" s="15"/>
      <c r="F302" s="17">
        <f>F303</f>
        <v>487500</v>
      </c>
      <c r="G302" s="17">
        <f t="shared" ref="G302:H302" si="85">G303</f>
        <v>0</v>
      </c>
      <c r="H302" s="17">
        <f t="shared" si="85"/>
        <v>0</v>
      </c>
    </row>
    <row r="303" spans="1:8" s="18" customFormat="1" ht="15.75" x14ac:dyDescent="0.25">
      <c r="A303" s="14" t="s">
        <v>459</v>
      </c>
      <c r="B303" s="15" t="s">
        <v>460</v>
      </c>
      <c r="C303" s="16"/>
      <c r="D303" s="15"/>
      <c r="E303" s="15"/>
      <c r="F303" s="17">
        <f>SUM(F304)</f>
        <v>487500</v>
      </c>
      <c r="G303" s="17">
        <f t="shared" ref="G303:H303" si="86">SUM(G304)</f>
        <v>0</v>
      </c>
      <c r="H303" s="17">
        <f t="shared" si="86"/>
        <v>0</v>
      </c>
    </row>
    <row r="304" spans="1:8" s="18" customFormat="1" ht="31.5" x14ac:dyDescent="0.25">
      <c r="A304" s="14" t="s">
        <v>462</v>
      </c>
      <c r="B304" s="15" t="s">
        <v>461</v>
      </c>
      <c r="C304" s="16" t="s">
        <v>69</v>
      </c>
      <c r="D304" s="15" t="s">
        <v>26</v>
      </c>
      <c r="E304" s="15" t="s">
        <v>89</v>
      </c>
      <c r="F304" s="17">
        <v>487500</v>
      </c>
      <c r="G304" s="17">
        <v>0</v>
      </c>
      <c r="H304" s="17">
        <v>0</v>
      </c>
    </row>
    <row r="305" spans="1:8" s="13" customFormat="1" ht="15.75" x14ac:dyDescent="0.25">
      <c r="A305" s="9" t="s">
        <v>680</v>
      </c>
      <c r="B305" s="10" t="s">
        <v>463</v>
      </c>
      <c r="C305" s="11"/>
      <c r="D305" s="10"/>
      <c r="E305" s="10"/>
      <c r="F305" s="12">
        <f>F306</f>
        <v>4049000</v>
      </c>
      <c r="G305" s="12">
        <f t="shared" ref="G305:H305" si="87">G306</f>
        <v>0</v>
      </c>
      <c r="H305" s="12">
        <f t="shared" si="87"/>
        <v>0</v>
      </c>
    </row>
    <row r="306" spans="1:8" s="18" customFormat="1" ht="15.75" x14ac:dyDescent="0.25">
      <c r="A306" s="14" t="s">
        <v>105</v>
      </c>
      <c r="B306" s="15" t="s">
        <v>464</v>
      </c>
      <c r="C306" s="16"/>
      <c r="D306" s="15"/>
      <c r="E306" s="15"/>
      <c r="F306" s="17">
        <f>F307+F311</f>
        <v>4049000</v>
      </c>
      <c r="G306" s="17">
        <f t="shared" ref="G306:H306" si="88">G307+G311</f>
        <v>0</v>
      </c>
      <c r="H306" s="17">
        <f t="shared" si="88"/>
        <v>0</v>
      </c>
    </row>
    <row r="307" spans="1:8" s="18" customFormat="1" ht="19.5" customHeight="1" x14ac:dyDescent="0.25">
      <c r="A307" s="14" t="s">
        <v>465</v>
      </c>
      <c r="B307" s="15" t="s">
        <v>466</v>
      </c>
      <c r="C307" s="16"/>
      <c r="D307" s="15"/>
      <c r="E307" s="15"/>
      <c r="F307" s="17">
        <f>SUM(F308:F310)</f>
        <v>2849000</v>
      </c>
      <c r="G307" s="17">
        <f t="shared" ref="G307:H307" si="89">SUM(G308:G310)</f>
        <v>0</v>
      </c>
      <c r="H307" s="17">
        <f t="shared" si="89"/>
        <v>0</v>
      </c>
    </row>
    <row r="308" spans="1:8" s="18" customFormat="1" ht="31.5" x14ac:dyDescent="0.25">
      <c r="A308" s="14" t="s">
        <v>468</v>
      </c>
      <c r="B308" s="15" t="s">
        <v>467</v>
      </c>
      <c r="C308" s="16" t="s">
        <v>20</v>
      </c>
      <c r="D308" s="15" t="s">
        <v>18</v>
      </c>
      <c r="E308" s="15" t="s">
        <v>252</v>
      </c>
      <c r="F308" s="17">
        <v>500000</v>
      </c>
      <c r="G308" s="17">
        <v>0</v>
      </c>
      <c r="H308" s="17">
        <v>0</v>
      </c>
    </row>
    <row r="309" spans="1:8" s="18" customFormat="1" ht="31.5" x14ac:dyDescent="0.25">
      <c r="A309" s="14" t="s">
        <v>470</v>
      </c>
      <c r="B309" s="15" t="s">
        <v>469</v>
      </c>
      <c r="C309" s="16" t="s">
        <v>20</v>
      </c>
      <c r="D309" s="15" t="s">
        <v>18</v>
      </c>
      <c r="E309" s="15" t="s">
        <v>252</v>
      </c>
      <c r="F309" s="17">
        <v>734000</v>
      </c>
      <c r="G309" s="17">
        <v>0</v>
      </c>
      <c r="H309" s="17">
        <v>0</v>
      </c>
    </row>
    <row r="310" spans="1:8" s="18" customFormat="1" ht="31.5" x14ac:dyDescent="0.25">
      <c r="A310" s="14" t="s">
        <v>472</v>
      </c>
      <c r="B310" s="15" t="s">
        <v>471</v>
      </c>
      <c r="C310" s="16" t="s">
        <v>20</v>
      </c>
      <c r="D310" s="15" t="s">
        <v>18</v>
      </c>
      <c r="E310" s="15" t="s">
        <v>252</v>
      </c>
      <c r="F310" s="17">
        <v>1615000</v>
      </c>
      <c r="G310" s="17">
        <v>0</v>
      </c>
      <c r="H310" s="17">
        <v>0</v>
      </c>
    </row>
    <row r="311" spans="1:8" s="18" customFormat="1" ht="31.5" x14ac:dyDescent="0.25">
      <c r="A311" s="14" t="s">
        <v>681</v>
      </c>
      <c r="B311" s="15" t="s">
        <v>473</v>
      </c>
      <c r="C311" s="16"/>
      <c r="D311" s="15"/>
      <c r="E311" s="15"/>
      <c r="F311" s="17">
        <f>SUM(F312)</f>
        <v>1200000</v>
      </c>
      <c r="G311" s="17">
        <f t="shared" ref="G311:H311" si="90">SUM(G312)</f>
        <v>0</v>
      </c>
      <c r="H311" s="17">
        <f t="shared" si="90"/>
        <v>0</v>
      </c>
    </row>
    <row r="312" spans="1:8" s="18" customFormat="1" ht="15.75" x14ac:dyDescent="0.25">
      <c r="A312" s="14" t="s">
        <v>475</v>
      </c>
      <c r="B312" s="15" t="s">
        <v>474</v>
      </c>
      <c r="C312" s="16" t="s">
        <v>20</v>
      </c>
      <c r="D312" s="15" t="s">
        <v>18</v>
      </c>
      <c r="E312" s="15" t="s">
        <v>252</v>
      </c>
      <c r="F312" s="17">
        <v>1200000</v>
      </c>
      <c r="G312" s="17">
        <v>0</v>
      </c>
      <c r="H312" s="17">
        <v>0</v>
      </c>
    </row>
    <row r="313" spans="1:8" s="13" customFormat="1" ht="15.75" x14ac:dyDescent="0.25">
      <c r="A313" s="25" t="s">
        <v>476</v>
      </c>
      <c r="B313" s="10" t="s">
        <v>477</v>
      </c>
      <c r="C313" s="11"/>
      <c r="D313" s="10"/>
      <c r="E313" s="10"/>
      <c r="F313" s="12">
        <f>F314+F315+F316+F317+F318+F319+F320+F321+F322+F323+F324+F325+F326+F327+F328+F329+F330+F331+F332+F333+F334+F335+F336+F337+F338+F339+F340+F341+F344+F346+F354+F356</f>
        <v>309226618.45000005</v>
      </c>
      <c r="G313" s="12">
        <f t="shared" ref="G313:H313" si="91">G314+G315+G316+G317+G318+G319+G320+G321+G322+G323+G324+G325+G326+G327+G328+G329+G330+G331+G332+G333+G334+G335+G336+G337+G338+G339+G340+G341+G344+G346+G354+G356</f>
        <v>343282684.20000005</v>
      </c>
      <c r="H313" s="12">
        <f t="shared" si="91"/>
        <v>382627561.72000003</v>
      </c>
    </row>
    <row r="314" spans="1:8" s="18" customFormat="1" ht="31.5" x14ac:dyDescent="0.25">
      <c r="A314" s="14" t="s">
        <v>479</v>
      </c>
      <c r="B314" s="15" t="s">
        <v>478</v>
      </c>
      <c r="C314" s="16" t="s">
        <v>20</v>
      </c>
      <c r="D314" s="15" t="s">
        <v>89</v>
      </c>
      <c r="E314" s="15" t="s">
        <v>26</v>
      </c>
      <c r="F314" s="17">
        <v>516482</v>
      </c>
      <c r="G314" s="17">
        <v>516482</v>
      </c>
      <c r="H314" s="17">
        <v>516482</v>
      </c>
    </row>
    <row r="315" spans="1:8" s="18" customFormat="1" ht="31.5" x14ac:dyDescent="0.25">
      <c r="A315" s="14" t="s">
        <v>481</v>
      </c>
      <c r="B315" s="15" t="s">
        <v>480</v>
      </c>
      <c r="C315" s="16" t="s">
        <v>16</v>
      </c>
      <c r="D315" s="15" t="s">
        <v>18</v>
      </c>
      <c r="E315" s="15" t="s">
        <v>34</v>
      </c>
      <c r="F315" s="17">
        <v>3013860</v>
      </c>
      <c r="G315" s="17">
        <v>2998860</v>
      </c>
      <c r="H315" s="17">
        <v>2998860</v>
      </c>
    </row>
    <row r="316" spans="1:8" s="18" customFormat="1" ht="47.25" x14ac:dyDescent="0.25">
      <c r="A316" s="14" t="s">
        <v>325</v>
      </c>
      <c r="B316" s="15" t="s">
        <v>482</v>
      </c>
      <c r="C316" s="16" t="s">
        <v>16</v>
      </c>
      <c r="D316" s="15" t="s">
        <v>18</v>
      </c>
      <c r="E316" s="15" t="s">
        <v>48</v>
      </c>
      <c r="F316" s="17">
        <v>5598042</v>
      </c>
      <c r="G316" s="17">
        <v>5598042</v>
      </c>
      <c r="H316" s="17">
        <v>5598042</v>
      </c>
    </row>
    <row r="317" spans="1:8" s="18" customFormat="1" ht="47.25" x14ac:dyDescent="0.25">
      <c r="A317" s="14" t="s">
        <v>325</v>
      </c>
      <c r="B317" s="15" t="s">
        <v>482</v>
      </c>
      <c r="C317" s="16" t="s">
        <v>16</v>
      </c>
      <c r="D317" s="15" t="s">
        <v>18</v>
      </c>
      <c r="E317" s="15" t="s">
        <v>26</v>
      </c>
      <c r="F317" s="17">
        <v>68718640</v>
      </c>
      <c r="G317" s="17">
        <v>68683640</v>
      </c>
      <c r="H317" s="17">
        <v>68683640</v>
      </c>
    </row>
    <row r="318" spans="1:8" s="18" customFormat="1" ht="47.25" x14ac:dyDescent="0.25">
      <c r="A318" s="14" t="s">
        <v>325</v>
      </c>
      <c r="B318" s="15" t="s">
        <v>482</v>
      </c>
      <c r="C318" s="16" t="s">
        <v>16</v>
      </c>
      <c r="D318" s="15" t="s">
        <v>18</v>
      </c>
      <c r="E318" s="15" t="s">
        <v>158</v>
      </c>
      <c r="F318" s="17">
        <v>30181900</v>
      </c>
      <c r="G318" s="17">
        <v>30181900</v>
      </c>
      <c r="H318" s="17">
        <v>30181900</v>
      </c>
    </row>
    <row r="319" spans="1:8" s="18" customFormat="1" ht="47.25" x14ac:dyDescent="0.25">
      <c r="A319" s="14" t="s">
        <v>325</v>
      </c>
      <c r="B319" s="15" t="s">
        <v>482</v>
      </c>
      <c r="C319" s="16" t="s">
        <v>16</v>
      </c>
      <c r="D319" s="15" t="s">
        <v>17</v>
      </c>
      <c r="E319" s="15" t="s">
        <v>31</v>
      </c>
      <c r="F319" s="17">
        <v>5988400</v>
      </c>
      <c r="G319" s="17">
        <v>5988400</v>
      </c>
      <c r="H319" s="17">
        <v>5988400</v>
      </c>
    </row>
    <row r="320" spans="1:8" s="18" customFormat="1" ht="47.25" x14ac:dyDescent="0.25">
      <c r="A320" s="14" t="s">
        <v>325</v>
      </c>
      <c r="B320" s="15" t="s">
        <v>482</v>
      </c>
      <c r="C320" s="16" t="s">
        <v>16</v>
      </c>
      <c r="D320" s="15" t="s">
        <v>89</v>
      </c>
      <c r="E320" s="15" t="s">
        <v>26</v>
      </c>
      <c r="F320" s="17">
        <v>2090300</v>
      </c>
      <c r="G320" s="17">
        <v>2090300</v>
      </c>
      <c r="H320" s="17">
        <v>2090300</v>
      </c>
    </row>
    <row r="321" spans="1:8" s="18" customFormat="1" ht="47.25" x14ac:dyDescent="0.25">
      <c r="A321" s="14" t="s">
        <v>325</v>
      </c>
      <c r="B321" s="15" t="s">
        <v>482</v>
      </c>
      <c r="C321" s="16" t="s">
        <v>16</v>
      </c>
      <c r="D321" s="15" t="s">
        <v>259</v>
      </c>
      <c r="E321" s="15" t="s">
        <v>271</v>
      </c>
      <c r="F321" s="17">
        <v>16587960</v>
      </c>
      <c r="G321" s="17">
        <v>16587960</v>
      </c>
      <c r="H321" s="17">
        <v>16587960</v>
      </c>
    </row>
    <row r="322" spans="1:8" s="18" customFormat="1" ht="31.5" x14ac:dyDescent="0.25">
      <c r="A322" s="14" t="s">
        <v>313</v>
      </c>
      <c r="B322" s="15" t="s">
        <v>482</v>
      </c>
      <c r="C322" s="16" t="s">
        <v>20</v>
      </c>
      <c r="D322" s="15" t="s">
        <v>18</v>
      </c>
      <c r="E322" s="15" t="s">
        <v>48</v>
      </c>
      <c r="F322" s="17">
        <v>609450</v>
      </c>
      <c r="G322" s="17">
        <v>625050</v>
      </c>
      <c r="H322" s="17">
        <v>625050</v>
      </c>
    </row>
    <row r="323" spans="1:8" s="18" customFormat="1" ht="31.5" x14ac:dyDescent="0.25">
      <c r="A323" s="14" t="s">
        <v>313</v>
      </c>
      <c r="B323" s="15" t="s">
        <v>482</v>
      </c>
      <c r="C323" s="16" t="s">
        <v>20</v>
      </c>
      <c r="D323" s="15" t="s">
        <v>18</v>
      </c>
      <c r="E323" s="15" t="s">
        <v>26</v>
      </c>
      <c r="F323" s="17">
        <v>9681010</v>
      </c>
      <c r="G323" s="17">
        <v>9967310</v>
      </c>
      <c r="H323" s="17">
        <v>9967310</v>
      </c>
    </row>
    <row r="324" spans="1:8" s="18" customFormat="1" ht="31.5" x14ac:dyDescent="0.25">
      <c r="A324" s="14" t="s">
        <v>313</v>
      </c>
      <c r="B324" s="15" t="s">
        <v>482</v>
      </c>
      <c r="C324" s="16" t="s">
        <v>20</v>
      </c>
      <c r="D324" s="15" t="s">
        <v>18</v>
      </c>
      <c r="E324" s="15" t="s">
        <v>158</v>
      </c>
      <c r="F324" s="17">
        <v>8248620</v>
      </c>
      <c r="G324" s="17">
        <v>8324420</v>
      </c>
      <c r="H324" s="17">
        <v>8324420</v>
      </c>
    </row>
    <row r="325" spans="1:8" s="18" customFormat="1" ht="31.5" x14ac:dyDescent="0.25">
      <c r="A325" s="14" t="s">
        <v>313</v>
      </c>
      <c r="B325" s="15" t="s">
        <v>482</v>
      </c>
      <c r="C325" s="16" t="s">
        <v>20</v>
      </c>
      <c r="D325" s="15" t="s">
        <v>259</v>
      </c>
      <c r="E325" s="15" t="s">
        <v>271</v>
      </c>
      <c r="F325" s="17">
        <v>2583890</v>
      </c>
      <c r="G325" s="17">
        <v>2717790</v>
      </c>
      <c r="H325" s="17">
        <v>2717790</v>
      </c>
    </row>
    <row r="326" spans="1:8" s="18" customFormat="1" ht="47.25" x14ac:dyDescent="0.25">
      <c r="A326" s="19" t="s">
        <v>484</v>
      </c>
      <c r="B326" s="15" t="s">
        <v>483</v>
      </c>
      <c r="C326" s="16" t="s">
        <v>16</v>
      </c>
      <c r="D326" s="15" t="s">
        <v>18</v>
      </c>
      <c r="E326" s="15" t="s">
        <v>158</v>
      </c>
      <c r="F326" s="17">
        <v>3215000</v>
      </c>
      <c r="G326" s="17">
        <v>3215000</v>
      </c>
      <c r="H326" s="17">
        <v>3215000</v>
      </c>
    </row>
    <row r="327" spans="1:8" s="18" customFormat="1" ht="31.5" x14ac:dyDescent="0.25">
      <c r="A327" s="14" t="s">
        <v>485</v>
      </c>
      <c r="B327" s="15" t="s">
        <v>483</v>
      </c>
      <c r="C327" s="16" t="s">
        <v>20</v>
      </c>
      <c r="D327" s="15" t="s">
        <v>18</v>
      </c>
      <c r="E327" s="15" t="s">
        <v>158</v>
      </c>
      <c r="F327" s="17">
        <v>120130</v>
      </c>
      <c r="G327" s="17">
        <v>125130</v>
      </c>
      <c r="H327" s="17">
        <v>125130</v>
      </c>
    </row>
    <row r="328" spans="1:8" s="18" customFormat="1" ht="47.25" x14ac:dyDescent="0.25">
      <c r="A328" s="19" t="s">
        <v>487</v>
      </c>
      <c r="B328" s="15" t="s">
        <v>486</v>
      </c>
      <c r="C328" s="16" t="s">
        <v>16</v>
      </c>
      <c r="D328" s="15" t="s">
        <v>18</v>
      </c>
      <c r="E328" s="15" t="s">
        <v>48</v>
      </c>
      <c r="F328" s="17">
        <v>2226658</v>
      </c>
      <c r="G328" s="17">
        <v>2226658</v>
      </c>
      <c r="H328" s="17">
        <v>2226658</v>
      </c>
    </row>
    <row r="329" spans="1:8" s="18" customFormat="1" ht="47.25" x14ac:dyDescent="0.25">
      <c r="A329" s="19" t="s">
        <v>489</v>
      </c>
      <c r="B329" s="15" t="s">
        <v>488</v>
      </c>
      <c r="C329" s="16" t="s">
        <v>16</v>
      </c>
      <c r="D329" s="15" t="s">
        <v>18</v>
      </c>
      <c r="E329" s="15" t="s">
        <v>158</v>
      </c>
      <c r="F329" s="17">
        <v>2637000</v>
      </c>
      <c r="G329" s="17">
        <v>2637000</v>
      </c>
      <c r="H329" s="17">
        <v>2637000</v>
      </c>
    </row>
    <row r="330" spans="1:8" s="18" customFormat="1" ht="47.25" x14ac:dyDescent="0.25">
      <c r="A330" s="19" t="s">
        <v>491</v>
      </c>
      <c r="B330" s="15" t="s">
        <v>490</v>
      </c>
      <c r="C330" s="16" t="s">
        <v>16</v>
      </c>
      <c r="D330" s="15" t="s">
        <v>18</v>
      </c>
      <c r="E330" s="15" t="s">
        <v>252</v>
      </c>
      <c r="F330" s="17">
        <v>840581.99</v>
      </c>
      <c r="G330" s="17">
        <v>840581.99</v>
      </c>
      <c r="H330" s="17">
        <v>840581.99</v>
      </c>
    </row>
    <row r="331" spans="1:8" s="18" customFormat="1" ht="31.5" x14ac:dyDescent="0.25">
      <c r="A331" s="14" t="s">
        <v>492</v>
      </c>
      <c r="B331" s="15" t="s">
        <v>490</v>
      </c>
      <c r="C331" s="16" t="s">
        <v>20</v>
      </c>
      <c r="D331" s="15" t="s">
        <v>18</v>
      </c>
      <c r="E331" s="15" t="s">
        <v>252</v>
      </c>
      <c r="F331" s="17">
        <v>42000</v>
      </c>
      <c r="G331" s="17">
        <v>42000</v>
      </c>
      <c r="H331" s="17">
        <v>42000</v>
      </c>
    </row>
    <row r="332" spans="1:8" s="18" customFormat="1" ht="94.5" x14ac:dyDescent="0.25">
      <c r="A332" s="19" t="s">
        <v>494</v>
      </c>
      <c r="B332" s="15" t="s">
        <v>493</v>
      </c>
      <c r="C332" s="16" t="s">
        <v>20</v>
      </c>
      <c r="D332" s="15" t="s">
        <v>48</v>
      </c>
      <c r="E332" s="15" t="s">
        <v>25</v>
      </c>
      <c r="F332" s="17">
        <v>11312.5</v>
      </c>
      <c r="G332" s="17">
        <v>11312.5</v>
      </c>
      <c r="H332" s="17">
        <v>11312.5</v>
      </c>
    </row>
    <row r="333" spans="1:8" s="18" customFormat="1" ht="47.25" x14ac:dyDescent="0.25">
      <c r="A333" s="19" t="s">
        <v>496</v>
      </c>
      <c r="B333" s="15" t="s">
        <v>495</v>
      </c>
      <c r="C333" s="16" t="s">
        <v>20</v>
      </c>
      <c r="D333" s="15" t="s">
        <v>18</v>
      </c>
      <c r="E333" s="15" t="s">
        <v>271</v>
      </c>
      <c r="F333" s="17">
        <v>19145</v>
      </c>
      <c r="G333" s="17">
        <v>1290.5</v>
      </c>
      <c r="H333" s="17">
        <v>1397</v>
      </c>
    </row>
    <row r="334" spans="1:8" s="18" customFormat="1" ht="47.25" x14ac:dyDescent="0.25">
      <c r="A334" s="19" t="s">
        <v>498</v>
      </c>
      <c r="B334" s="15" t="s">
        <v>497</v>
      </c>
      <c r="C334" s="16" t="s">
        <v>16</v>
      </c>
      <c r="D334" s="15" t="s">
        <v>48</v>
      </c>
      <c r="E334" s="15" t="s">
        <v>26</v>
      </c>
      <c r="F334" s="17">
        <v>2300000</v>
      </c>
      <c r="G334" s="17">
        <v>2300000</v>
      </c>
      <c r="H334" s="17">
        <v>2300000</v>
      </c>
    </row>
    <row r="335" spans="1:8" s="18" customFormat="1" ht="31.5" x14ac:dyDescent="0.25">
      <c r="A335" s="14" t="s">
        <v>499</v>
      </c>
      <c r="B335" s="15" t="s">
        <v>497</v>
      </c>
      <c r="C335" s="16" t="s">
        <v>20</v>
      </c>
      <c r="D335" s="15" t="s">
        <v>48</v>
      </c>
      <c r="E335" s="15" t="s">
        <v>26</v>
      </c>
      <c r="F335" s="17">
        <v>1286500</v>
      </c>
      <c r="G335" s="17">
        <v>1571000</v>
      </c>
      <c r="H335" s="17">
        <v>1793900</v>
      </c>
    </row>
    <row r="336" spans="1:8" s="18" customFormat="1" ht="47.25" x14ac:dyDescent="0.25">
      <c r="A336" s="19" t="s">
        <v>501</v>
      </c>
      <c r="B336" s="15" t="s">
        <v>500</v>
      </c>
      <c r="C336" s="16" t="s">
        <v>16</v>
      </c>
      <c r="D336" s="15" t="s">
        <v>26</v>
      </c>
      <c r="E336" s="15" t="s">
        <v>18</v>
      </c>
      <c r="F336" s="17">
        <v>841800</v>
      </c>
      <c r="G336" s="17">
        <v>841800</v>
      </c>
      <c r="H336" s="17">
        <v>841800</v>
      </c>
    </row>
    <row r="337" spans="1:8" s="18" customFormat="1" ht="31.5" x14ac:dyDescent="0.25">
      <c r="A337" s="14" t="s">
        <v>502</v>
      </c>
      <c r="B337" s="15" t="s">
        <v>500</v>
      </c>
      <c r="C337" s="16" t="s">
        <v>20</v>
      </c>
      <c r="D337" s="15" t="s">
        <v>26</v>
      </c>
      <c r="E337" s="15" t="s">
        <v>18</v>
      </c>
      <c r="F337" s="17">
        <v>40000</v>
      </c>
      <c r="G337" s="17">
        <v>40000</v>
      </c>
      <c r="H337" s="17">
        <v>40000</v>
      </c>
    </row>
    <row r="338" spans="1:8" s="18" customFormat="1" ht="110.25" x14ac:dyDescent="0.25">
      <c r="A338" s="26" t="s">
        <v>504</v>
      </c>
      <c r="B338" s="15" t="s">
        <v>503</v>
      </c>
      <c r="C338" s="16" t="s">
        <v>16</v>
      </c>
      <c r="D338" s="15" t="s">
        <v>18</v>
      </c>
      <c r="E338" s="15" t="s">
        <v>252</v>
      </c>
      <c r="F338" s="17">
        <v>154000</v>
      </c>
      <c r="G338" s="17">
        <v>154000</v>
      </c>
      <c r="H338" s="17">
        <v>154000</v>
      </c>
    </row>
    <row r="339" spans="1:8" s="18" customFormat="1" ht="94.5" x14ac:dyDescent="0.25">
      <c r="A339" s="19" t="s">
        <v>505</v>
      </c>
      <c r="B339" s="15" t="s">
        <v>503</v>
      </c>
      <c r="C339" s="16" t="s">
        <v>20</v>
      </c>
      <c r="D339" s="15" t="s">
        <v>18</v>
      </c>
      <c r="E339" s="15" t="s">
        <v>252</v>
      </c>
      <c r="F339" s="17">
        <v>19610</v>
      </c>
      <c r="G339" s="17">
        <v>19610</v>
      </c>
      <c r="H339" s="17">
        <v>19610</v>
      </c>
    </row>
    <row r="340" spans="1:8" s="18" customFormat="1" ht="47.25" x14ac:dyDescent="0.25">
      <c r="A340" s="19" t="s">
        <v>735</v>
      </c>
      <c r="B340" s="15" t="s">
        <v>506</v>
      </c>
      <c r="C340" s="16" t="s">
        <v>16</v>
      </c>
      <c r="D340" s="15" t="s">
        <v>48</v>
      </c>
      <c r="E340" s="15" t="s">
        <v>26</v>
      </c>
      <c r="F340" s="17">
        <v>746200</v>
      </c>
      <c r="G340" s="17">
        <v>746200</v>
      </c>
      <c r="H340" s="17">
        <v>746200</v>
      </c>
    </row>
    <row r="341" spans="1:8" s="18" customFormat="1" ht="15.75" x14ac:dyDescent="0.25">
      <c r="A341" s="14" t="s">
        <v>507</v>
      </c>
      <c r="B341" s="15" t="s">
        <v>508</v>
      </c>
      <c r="C341" s="16"/>
      <c r="D341" s="15"/>
      <c r="E341" s="15"/>
      <c r="F341" s="17">
        <f>SUM(F342:F343)</f>
        <v>19684726.960000001</v>
      </c>
      <c r="G341" s="17">
        <f t="shared" ref="G341:H341" si="92">SUM(G342:G343)</f>
        <v>41945547.210000001</v>
      </c>
      <c r="H341" s="17">
        <f t="shared" si="92"/>
        <v>60010000</v>
      </c>
    </row>
    <row r="342" spans="1:8" s="18" customFormat="1" ht="15.75" x14ac:dyDescent="0.25">
      <c r="A342" s="14" t="s">
        <v>510</v>
      </c>
      <c r="B342" s="15" t="s">
        <v>509</v>
      </c>
      <c r="C342" s="16" t="s">
        <v>69</v>
      </c>
      <c r="D342" s="15" t="s">
        <v>18</v>
      </c>
      <c r="E342" s="15" t="s">
        <v>259</v>
      </c>
      <c r="F342" s="17">
        <v>19674726.960000001</v>
      </c>
      <c r="G342" s="17">
        <v>41935547.210000001</v>
      </c>
      <c r="H342" s="17">
        <v>60000000</v>
      </c>
    </row>
    <row r="343" spans="1:8" s="18" customFormat="1" ht="15.75" x14ac:dyDescent="0.25">
      <c r="A343" s="14" t="s">
        <v>512</v>
      </c>
      <c r="B343" s="15" t="s">
        <v>511</v>
      </c>
      <c r="C343" s="16" t="s">
        <v>69</v>
      </c>
      <c r="D343" s="15" t="s">
        <v>18</v>
      </c>
      <c r="E343" s="15" t="s">
        <v>252</v>
      </c>
      <c r="F343" s="17">
        <v>10000</v>
      </c>
      <c r="G343" s="17">
        <v>10000</v>
      </c>
      <c r="H343" s="17">
        <v>10000</v>
      </c>
    </row>
    <row r="344" spans="1:8" s="18" customFormat="1" ht="15.75" x14ac:dyDescent="0.25">
      <c r="A344" s="14" t="s">
        <v>513</v>
      </c>
      <c r="B344" s="15" t="s">
        <v>514</v>
      </c>
      <c r="C344" s="16"/>
      <c r="D344" s="15"/>
      <c r="E344" s="15"/>
      <c r="F344" s="17">
        <f>SUM(F345)</f>
        <v>25000000</v>
      </c>
      <c r="G344" s="17">
        <f t="shared" ref="G344:H344" si="93">SUM(G345)</f>
        <v>30000000</v>
      </c>
      <c r="H344" s="17">
        <f t="shared" si="93"/>
        <v>41057418.229999997</v>
      </c>
    </row>
    <row r="345" spans="1:8" s="18" customFormat="1" ht="15.75" x14ac:dyDescent="0.25">
      <c r="A345" s="14" t="s">
        <v>516</v>
      </c>
      <c r="B345" s="15" t="s">
        <v>515</v>
      </c>
      <c r="C345" s="16" t="s">
        <v>69</v>
      </c>
      <c r="D345" s="15" t="s">
        <v>25</v>
      </c>
      <c r="E345" s="15" t="s">
        <v>48</v>
      </c>
      <c r="F345" s="17">
        <v>25000000</v>
      </c>
      <c r="G345" s="17">
        <v>30000000</v>
      </c>
      <c r="H345" s="17">
        <v>41057418.229999997</v>
      </c>
    </row>
    <row r="346" spans="1:8" s="18" customFormat="1" ht="15.75" x14ac:dyDescent="0.25">
      <c r="A346" s="14" t="s">
        <v>401</v>
      </c>
      <c r="B346" s="15" t="s">
        <v>517</v>
      </c>
      <c r="C346" s="16"/>
      <c r="D346" s="15"/>
      <c r="E346" s="15"/>
      <c r="F346" s="17">
        <f>SUM(F347:F353)</f>
        <v>1463000</v>
      </c>
      <c r="G346" s="17">
        <f t="shared" ref="G346:H346" si="94">SUM(G347:G353)</f>
        <v>1463000</v>
      </c>
      <c r="H346" s="17">
        <f t="shared" si="94"/>
        <v>1463000</v>
      </c>
    </row>
    <row r="347" spans="1:8" s="18" customFormat="1" ht="15.75" x14ac:dyDescent="0.25">
      <c r="A347" s="14" t="s">
        <v>246</v>
      </c>
      <c r="B347" s="15" t="s">
        <v>518</v>
      </c>
      <c r="C347" s="16" t="s">
        <v>69</v>
      </c>
      <c r="D347" s="15" t="s">
        <v>18</v>
      </c>
      <c r="E347" s="15" t="s">
        <v>48</v>
      </c>
      <c r="F347" s="17">
        <v>5000</v>
      </c>
      <c r="G347" s="17">
        <v>5000</v>
      </c>
      <c r="H347" s="17">
        <v>5000</v>
      </c>
    </row>
    <row r="348" spans="1:8" s="18" customFormat="1" ht="15.75" x14ac:dyDescent="0.25">
      <c r="A348" s="14" t="s">
        <v>246</v>
      </c>
      <c r="B348" s="15" t="s">
        <v>518</v>
      </c>
      <c r="C348" s="16" t="s">
        <v>69</v>
      </c>
      <c r="D348" s="15" t="s">
        <v>18</v>
      </c>
      <c r="E348" s="15" t="s">
        <v>26</v>
      </c>
      <c r="F348" s="17">
        <v>344000</v>
      </c>
      <c r="G348" s="17">
        <v>344000</v>
      </c>
      <c r="H348" s="17">
        <v>344000</v>
      </c>
    </row>
    <row r="349" spans="1:8" s="18" customFormat="1" ht="15.75" x14ac:dyDescent="0.25">
      <c r="A349" s="14" t="s">
        <v>246</v>
      </c>
      <c r="B349" s="15" t="s">
        <v>518</v>
      </c>
      <c r="C349" s="16" t="s">
        <v>69</v>
      </c>
      <c r="D349" s="15" t="s">
        <v>18</v>
      </c>
      <c r="E349" s="15" t="s">
        <v>158</v>
      </c>
      <c r="F349" s="17">
        <v>1600</v>
      </c>
      <c r="G349" s="17">
        <v>1600</v>
      </c>
      <c r="H349" s="17">
        <v>1600</v>
      </c>
    </row>
    <row r="350" spans="1:8" s="18" customFormat="1" ht="15.75" x14ac:dyDescent="0.25">
      <c r="A350" s="14" t="s">
        <v>246</v>
      </c>
      <c r="B350" s="15" t="s">
        <v>518</v>
      </c>
      <c r="C350" s="16" t="s">
        <v>69</v>
      </c>
      <c r="D350" s="15" t="s">
        <v>259</v>
      </c>
      <c r="E350" s="15" t="s">
        <v>271</v>
      </c>
      <c r="F350" s="17">
        <v>880600</v>
      </c>
      <c r="G350" s="17">
        <v>880600</v>
      </c>
      <c r="H350" s="17">
        <v>880600</v>
      </c>
    </row>
    <row r="351" spans="1:8" s="18" customFormat="1" ht="31.5" x14ac:dyDescent="0.25">
      <c r="A351" s="14" t="s">
        <v>520</v>
      </c>
      <c r="B351" s="15" t="s">
        <v>519</v>
      </c>
      <c r="C351" s="16" t="s">
        <v>69</v>
      </c>
      <c r="D351" s="15" t="s">
        <v>18</v>
      </c>
      <c r="E351" s="15" t="s">
        <v>158</v>
      </c>
      <c r="F351" s="17">
        <v>1000</v>
      </c>
      <c r="G351" s="17">
        <v>1000</v>
      </c>
      <c r="H351" s="17">
        <v>1000</v>
      </c>
    </row>
    <row r="352" spans="1:8" s="18" customFormat="1" ht="31.5" x14ac:dyDescent="0.25">
      <c r="A352" s="14" t="s">
        <v>522</v>
      </c>
      <c r="B352" s="15" t="s">
        <v>521</v>
      </c>
      <c r="C352" s="16" t="s">
        <v>69</v>
      </c>
      <c r="D352" s="15" t="s">
        <v>17</v>
      </c>
      <c r="E352" s="15" t="s">
        <v>31</v>
      </c>
      <c r="F352" s="17">
        <v>229200</v>
      </c>
      <c r="G352" s="17">
        <v>229200</v>
      </c>
      <c r="H352" s="17">
        <v>229200</v>
      </c>
    </row>
    <row r="353" spans="1:8" s="18" customFormat="1" ht="31.5" x14ac:dyDescent="0.25">
      <c r="A353" s="14" t="s">
        <v>522</v>
      </c>
      <c r="B353" s="15" t="s">
        <v>521</v>
      </c>
      <c r="C353" s="16" t="s">
        <v>69</v>
      </c>
      <c r="D353" s="15" t="s">
        <v>89</v>
      </c>
      <c r="E353" s="15" t="s">
        <v>26</v>
      </c>
      <c r="F353" s="17">
        <v>1600</v>
      </c>
      <c r="G353" s="17">
        <v>1600</v>
      </c>
      <c r="H353" s="17">
        <v>1600</v>
      </c>
    </row>
    <row r="354" spans="1:8" s="18" customFormat="1" ht="15.75" x14ac:dyDescent="0.25">
      <c r="A354" s="14" t="s">
        <v>523</v>
      </c>
      <c r="B354" s="15" t="s">
        <v>524</v>
      </c>
      <c r="C354" s="16"/>
      <c r="D354" s="15"/>
      <c r="E354" s="15"/>
      <c r="F354" s="17">
        <f>SUM(F355)</f>
        <v>2685970</v>
      </c>
      <c r="G354" s="17">
        <f t="shared" ref="G354:H354" si="95">SUM(G355)</f>
        <v>2685970</v>
      </c>
      <c r="H354" s="17">
        <f t="shared" si="95"/>
        <v>2685970</v>
      </c>
    </row>
    <row r="355" spans="1:8" s="18" customFormat="1" ht="15.75" x14ac:dyDescent="0.25">
      <c r="A355" s="31" t="s">
        <v>736</v>
      </c>
      <c r="B355" s="15" t="s">
        <v>525</v>
      </c>
      <c r="C355" s="16" t="s">
        <v>24</v>
      </c>
      <c r="D355" s="15" t="s">
        <v>18</v>
      </c>
      <c r="E355" s="15" t="s">
        <v>252</v>
      </c>
      <c r="F355" s="17">
        <v>2685970</v>
      </c>
      <c r="G355" s="17">
        <v>2685970</v>
      </c>
      <c r="H355" s="17">
        <v>2685970</v>
      </c>
    </row>
    <row r="356" spans="1:8" s="18" customFormat="1" ht="15.75" x14ac:dyDescent="0.25">
      <c r="A356" s="14" t="s">
        <v>526</v>
      </c>
      <c r="B356" s="15" t="s">
        <v>527</v>
      </c>
      <c r="C356" s="16"/>
      <c r="D356" s="15"/>
      <c r="E356" s="15"/>
      <c r="F356" s="17">
        <f>SUM(F357:F361)</f>
        <v>92074430</v>
      </c>
      <c r="G356" s="17">
        <f t="shared" ref="G356:H356" si="96">SUM(G357:G361)</f>
        <v>98136430</v>
      </c>
      <c r="H356" s="17">
        <f t="shared" si="96"/>
        <v>108136430</v>
      </c>
    </row>
    <row r="357" spans="1:8" s="18" customFormat="1" ht="47.25" x14ac:dyDescent="0.25">
      <c r="A357" s="14" t="s">
        <v>529</v>
      </c>
      <c r="B357" s="15" t="s">
        <v>528</v>
      </c>
      <c r="C357" s="16" t="s">
        <v>16</v>
      </c>
      <c r="D357" s="15" t="s">
        <v>17</v>
      </c>
      <c r="E357" s="15" t="s">
        <v>31</v>
      </c>
      <c r="F357" s="17">
        <v>1977600</v>
      </c>
      <c r="G357" s="17">
        <v>1977600</v>
      </c>
      <c r="H357" s="17">
        <v>1977600</v>
      </c>
    </row>
    <row r="358" spans="1:8" s="18" customFormat="1" ht="63" x14ac:dyDescent="0.25">
      <c r="A358" s="19" t="s">
        <v>531</v>
      </c>
      <c r="B358" s="15" t="s">
        <v>530</v>
      </c>
      <c r="C358" s="16" t="s">
        <v>16</v>
      </c>
      <c r="D358" s="15" t="s">
        <v>17</v>
      </c>
      <c r="E358" s="15" t="s">
        <v>31</v>
      </c>
      <c r="F358" s="17">
        <v>28594300</v>
      </c>
      <c r="G358" s="17">
        <v>28534300</v>
      </c>
      <c r="H358" s="17">
        <v>28534300</v>
      </c>
    </row>
    <row r="359" spans="1:8" s="18" customFormat="1" ht="63" x14ac:dyDescent="0.25">
      <c r="A359" s="19" t="s">
        <v>531</v>
      </c>
      <c r="B359" s="15" t="s">
        <v>530</v>
      </c>
      <c r="C359" s="16" t="s">
        <v>16</v>
      </c>
      <c r="D359" s="15" t="s">
        <v>89</v>
      </c>
      <c r="E359" s="15" t="s">
        <v>26</v>
      </c>
      <c r="F359" s="17">
        <v>45732530</v>
      </c>
      <c r="G359" s="17">
        <v>45732530</v>
      </c>
      <c r="H359" s="17">
        <v>45732530</v>
      </c>
    </row>
    <row r="360" spans="1:8" s="18" customFormat="1" ht="47.25" x14ac:dyDescent="0.25">
      <c r="A360" s="19" t="s">
        <v>532</v>
      </c>
      <c r="B360" s="15" t="s">
        <v>530</v>
      </c>
      <c r="C360" s="16" t="s">
        <v>20</v>
      </c>
      <c r="D360" s="15" t="s">
        <v>17</v>
      </c>
      <c r="E360" s="15" t="s">
        <v>31</v>
      </c>
      <c r="F360" s="17">
        <v>15229500</v>
      </c>
      <c r="G360" s="17">
        <v>21345300</v>
      </c>
      <c r="H360" s="17">
        <v>31345300</v>
      </c>
    </row>
    <row r="361" spans="1:8" s="18" customFormat="1" ht="47.25" x14ac:dyDescent="0.25">
      <c r="A361" s="19" t="s">
        <v>532</v>
      </c>
      <c r="B361" s="15" t="s">
        <v>530</v>
      </c>
      <c r="C361" s="16" t="s">
        <v>20</v>
      </c>
      <c r="D361" s="15" t="s">
        <v>89</v>
      </c>
      <c r="E361" s="15" t="s">
        <v>26</v>
      </c>
      <c r="F361" s="17">
        <v>540500</v>
      </c>
      <c r="G361" s="17">
        <v>546700</v>
      </c>
      <c r="H361" s="17">
        <v>546700</v>
      </c>
    </row>
    <row r="362" spans="1:8" s="13" customFormat="1" ht="31.5" customHeight="1" x14ac:dyDescent="0.25">
      <c r="A362" s="9" t="s">
        <v>682</v>
      </c>
      <c r="B362" s="10" t="s">
        <v>533</v>
      </c>
      <c r="C362" s="11"/>
      <c r="D362" s="10"/>
      <c r="E362" s="10"/>
      <c r="F362" s="12">
        <f>F363</f>
        <v>24203613</v>
      </c>
      <c r="G362" s="12">
        <f t="shared" ref="G362:H362" si="97">G363</f>
        <v>33530416</v>
      </c>
      <c r="H362" s="12">
        <f t="shared" si="97"/>
        <v>34510545</v>
      </c>
    </row>
    <row r="363" spans="1:8" s="18" customFormat="1" ht="15.75" x14ac:dyDescent="0.25">
      <c r="A363" s="14" t="s">
        <v>105</v>
      </c>
      <c r="B363" s="15" t="s">
        <v>534</v>
      </c>
      <c r="C363" s="16"/>
      <c r="D363" s="15"/>
      <c r="E363" s="15"/>
      <c r="F363" s="17">
        <f>F364</f>
        <v>24203613</v>
      </c>
      <c r="G363" s="17">
        <f t="shared" ref="G363:H363" si="98">G364</f>
        <v>33530416</v>
      </c>
      <c r="H363" s="17">
        <f t="shared" si="98"/>
        <v>34510545</v>
      </c>
    </row>
    <row r="364" spans="1:8" s="18" customFormat="1" ht="15.75" x14ac:dyDescent="0.25">
      <c r="A364" s="14" t="s">
        <v>535</v>
      </c>
      <c r="B364" s="15" t="s">
        <v>536</v>
      </c>
      <c r="C364" s="16"/>
      <c r="D364" s="15"/>
      <c r="E364" s="15"/>
      <c r="F364" s="17">
        <f>SUM(F365:F373)</f>
        <v>24203613</v>
      </c>
      <c r="G364" s="17">
        <f t="shared" ref="G364:H364" si="99">SUM(G365:G373)</f>
        <v>33530416</v>
      </c>
      <c r="H364" s="17">
        <f t="shared" si="99"/>
        <v>34510545</v>
      </c>
    </row>
    <row r="365" spans="1:8" s="18" customFormat="1" ht="33.75" customHeight="1" x14ac:dyDescent="0.25">
      <c r="A365" s="14" t="s">
        <v>707</v>
      </c>
      <c r="B365" s="15" t="s">
        <v>537</v>
      </c>
      <c r="C365" s="16" t="s">
        <v>20</v>
      </c>
      <c r="D365" s="15" t="s">
        <v>26</v>
      </c>
      <c r="E365" s="15" t="s">
        <v>31</v>
      </c>
      <c r="F365" s="17">
        <v>10355354</v>
      </c>
      <c r="G365" s="17">
        <v>14345764</v>
      </c>
      <c r="H365" s="17">
        <v>14765106</v>
      </c>
    </row>
    <row r="366" spans="1:8" s="18" customFormat="1" ht="15.75" x14ac:dyDescent="0.25">
      <c r="A366" s="14" t="s">
        <v>708</v>
      </c>
      <c r="B366" s="15" t="s">
        <v>538</v>
      </c>
      <c r="C366" s="16" t="s">
        <v>20</v>
      </c>
      <c r="D366" s="15" t="s">
        <v>26</v>
      </c>
      <c r="E366" s="15" t="s">
        <v>31</v>
      </c>
      <c r="F366" s="17">
        <v>6816180</v>
      </c>
      <c r="G366" s="17">
        <v>9442779</v>
      </c>
      <c r="H366" s="17">
        <v>9718801</v>
      </c>
    </row>
    <row r="367" spans="1:8" s="18" customFormat="1" ht="15.75" x14ac:dyDescent="0.25">
      <c r="A367" s="14" t="s">
        <v>702</v>
      </c>
      <c r="B367" s="15" t="s">
        <v>539</v>
      </c>
      <c r="C367" s="16" t="s">
        <v>20</v>
      </c>
      <c r="D367" s="15" t="s">
        <v>26</v>
      </c>
      <c r="E367" s="15" t="s">
        <v>31</v>
      </c>
      <c r="F367" s="17">
        <v>447215</v>
      </c>
      <c r="G367" s="17">
        <v>619548</v>
      </c>
      <c r="H367" s="17">
        <v>637658</v>
      </c>
    </row>
    <row r="368" spans="1:8" s="18" customFormat="1" ht="31.5" x14ac:dyDescent="0.25">
      <c r="A368" s="14" t="s">
        <v>703</v>
      </c>
      <c r="B368" s="15" t="s">
        <v>540</v>
      </c>
      <c r="C368" s="16" t="s">
        <v>20</v>
      </c>
      <c r="D368" s="15" t="s">
        <v>26</v>
      </c>
      <c r="E368" s="15" t="s">
        <v>31</v>
      </c>
      <c r="F368" s="17">
        <v>562874</v>
      </c>
      <c r="G368" s="17">
        <v>779777</v>
      </c>
      <c r="H368" s="17">
        <v>802570</v>
      </c>
    </row>
    <row r="369" spans="1:8" s="18" customFormat="1" ht="15.75" x14ac:dyDescent="0.25">
      <c r="A369" s="14" t="s">
        <v>709</v>
      </c>
      <c r="B369" s="15" t="s">
        <v>541</v>
      </c>
      <c r="C369" s="16" t="s">
        <v>20</v>
      </c>
      <c r="D369" s="15" t="s">
        <v>26</v>
      </c>
      <c r="E369" s="15" t="s">
        <v>31</v>
      </c>
      <c r="F369" s="17">
        <v>293004</v>
      </c>
      <c r="G369" s="17">
        <v>405912</v>
      </c>
      <c r="H369" s="17">
        <v>417778</v>
      </c>
    </row>
    <row r="370" spans="1:8" s="18" customFormat="1" ht="15.75" x14ac:dyDescent="0.25">
      <c r="A370" s="14" t="s">
        <v>710</v>
      </c>
      <c r="B370" s="15" t="s">
        <v>542</v>
      </c>
      <c r="C370" s="16" t="s">
        <v>20</v>
      </c>
      <c r="D370" s="15" t="s">
        <v>26</v>
      </c>
      <c r="E370" s="15" t="s">
        <v>31</v>
      </c>
      <c r="F370" s="17">
        <v>485769</v>
      </c>
      <c r="G370" s="17">
        <v>672959</v>
      </c>
      <c r="H370" s="17">
        <v>692630</v>
      </c>
    </row>
    <row r="371" spans="1:8" s="18" customFormat="1" ht="15.75" x14ac:dyDescent="0.25">
      <c r="A371" s="14" t="s">
        <v>704</v>
      </c>
      <c r="B371" s="15" t="s">
        <v>543</v>
      </c>
      <c r="C371" s="16" t="s">
        <v>20</v>
      </c>
      <c r="D371" s="15" t="s">
        <v>26</v>
      </c>
      <c r="E371" s="15" t="s">
        <v>31</v>
      </c>
      <c r="F371" s="17">
        <v>478058</v>
      </c>
      <c r="G371" s="17">
        <v>662276</v>
      </c>
      <c r="H371" s="17">
        <v>681635</v>
      </c>
    </row>
    <row r="372" spans="1:8" s="18" customFormat="1" ht="15.75" x14ac:dyDescent="0.25">
      <c r="A372" s="14" t="s">
        <v>706</v>
      </c>
      <c r="B372" s="15" t="s">
        <v>544</v>
      </c>
      <c r="C372" s="16" t="s">
        <v>20</v>
      </c>
      <c r="D372" s="15" t="s">
        <v>26</v>
      </c>
      <c r="E372" s="15" t="s">
        <v>31</v>
      </c>
      <c r="F372" s="17">
        <v>2421133</v>
      </c>
      <c r="G372" s="17">
        <v>3354111</v>
      </c>
      <c r="H372" s="17">
        <v>3452155</v>
      </c>
    </row>
    <row r="373" spans="1:8" s="18" customFormat="1" ht="15.75" x14ac:dyDescent="0.25">
      <c r="A373" s="14" t="s">
        <v>705</v>
      </c>
      <c r="B373" s="15" t="s">
        <v>545</v>
      </c>
      <c r="C373" s="16" t="s">
        <v>20</v>
      </c>
      <c r="D373" s="15" t="s">
        <v>26</v>
      </c>
      <c r="E373" s="15" t="s">
        <v>31</v>
      </c>
      <c r="F373" s="17">
        <v>2344026</v>
      </c>
      <c r="G373" s="17">
        <v>3247290</v>
      </c>
      <c r="H373" s="17">
        <v>3342212</v>
      </c>
    </row>
    <row r="374" spans="1:8" s="13" customFormat="1" ht="27" customHeight="1" x14ac:dyDescent="0.25">
      <c r="A374" s="9" t="s">
        <v>683</v>
      </c>
      <c r="B374" s="10" t="s">
        <v>546</v>
      </c>
      <c r="C374" s="11"/>
      <c r="D374" s="10"/>
      <c r="E374" s="10"/>
      <c r="F374" s="12">
        <f>F375</f>
        <v>61175454</v>
      </c>
      <c r="G374" s="12">
        <f t="shared" ref="G374:H374" si="100">G375</f>
        <v>24858126</v>
      </c>
      <c r="H374" s="12">
        <f t="shared" si="100"/>
        <v>24591113</v>
      </c>
    </row>
    <row r="375" spans="1:8" s="18" customFormat="1" ht="15.75" x14ac:dyDescent="0.25">
      <c r="A375" s="14" t="s">
        <v>92</v>
      </c>
      <c r="B375" s="15" t="s">
        <v>547</v>
      </c>
      <c r="C375" s="16"/>
      <c r="D375" s="15"/>
      <c r="E375" s="15"/>
      <c r="F375" s="17">
        <f>F376</f>
        <v>61175454</v>
      </c>
      <c r="G375" s="17">
        <f t="shared" ref="G375:H375" si="101">G376</f>
        <v>24858126</v>
      </c>
      <c r="H375" s="17">
        <f t="shared" si="101"/>
        <v>24591113</v>
      </c>
    </row>
    <row r="376" spans="1:8" s="18" customFormat="1" ht="15.75" x14ac:dyDescent="0.25">
      <c r="A376" s="14" t="s">
        <v>548</v>
      </c>
      <c r="B376" s="15" t="s">
        <v>549</v>
      </c>
      <c r="C376" s="16"/>
      <c r="D376" s="15"/>
      <c r="E376" s="15"/>
      <c r="F376" s="17">
        <f>SUM(F377)</f>
        <v>61175454</v>
      </c>
      <c r="G376" s="17">
        <f t="shared" ref="G376:H376" si="102">SUM(G377)</f>
        <v>24858126</v>
      </c>
      <c r="H376" s="17">
        <f t="shared" si="102"/>
        <v>24591113</v>
      </c>
    </row>
    <row r="377" spans="1:8" s="18" customFormat="1" ht="31.5" x14ac:dyDescent="0.25">
      <c r="A377" s="14" t="s">
        <v>551</v>
      </c>
      <c r="B377" s="15" t="s">
        <v>550</v>
      </c>
      <c r="C377" s="16" t="s">
        <v>20</v>
      </c>
      <c r="D377" s="15" t="s">
        <v>26</v>
      </c>
      <c r="E377" s="15" t="s">
        <v>31</v>
      </c>
      <c r="F377" s="17">
        <v>61175454</v>
      </c>
      <c r="G377" s="17">
        <v>24858126</v>
      </c>
      <c r="H377" s="17">
        <v>24591113</v>
      </c>
    </row>
    <row r="378" spans="1:8" s="13" customFormat="1" ht="31.5" x14ac:dyDescent="0.25">
      <c r="A378" s="9" t="s">
        <v>684</v>
      </c>
      <c r="B378" s="10" t="s">
        <v>552</v>
      </c>
      <c r="C378" s="11"/>
      <c r="D378" s="10"/>
      <c r="E378" s="10"/>
      <c r="F378" s="12">
        <f>F379</f>
        <v>118000</v>
      </c>
      <c r="G378" s="12">
        <f t="shared" ref="G378:H378" si="103">G379</f>
        <v>0</v>
      </c>
      <c r="H378" s="12">
        <f t="shared" si="103"/>
        <v>0</v>
      </c>
    </row>
    <row r="379" spans="1:8" s="18" customFormat="1" ht="15.75" x14ac:dyDescent="0.25">
      <c r="A379" s="14" t="s">
        <v>105</v>
      </c>
      <c r="B379" s="15" t="s">
        <v>553</v>
      </c>
      <c r="C379" s="16"/>
      <c r="D379" s="15"/>
      <c r="E379" s="15"/>
      <c r="F379" s="17">
        <f>F380</f>
        <v>118000</v>
      </c>
      <c r="G379" s="17">
        <f t="shared" ref="G379:H379" si="104">G380</f>
        <v>0</v>
      </c>
      <c r="H379" s="17">
        <f t="shared" si="104"/>
        <v>0</v>
      </c>
    </row>
    <row r="380" spans="1:8" s="18" customFormat="1" ht="15.75" x14ac:dyDescent="0.25">
      <c r="A380" s="14" t="s">
        <v>554</v>
      </c>
      <c r="B380" s="15" t="s">
        <v>555</v>
      </c>
      <c r="C380" s="16"/>
      <c r="D380" s="15"/>
      <c r="E380" s="15"/>
      <c r="F380" s="17">
        <f>SUM(F381:F382)</f>
        <v>118000</v>
      </c>
      <c r="G380" s="17">
        <f t="shared" ref="G380:H380" si="105">SUM(G381:G382)</f>
        <v>0</v>
      </c>
      <c r="H380" s="17">
        <f t="shared" si="105"/>
        <v>0</v>
      </c>
    </row>
    <row r="381" spans="1:8" s="18" customFormat="1" ht="15.75" customHeight="1" x14ac:dyDescent="0.25">
      <c r="A381" s="14" t="s">
        <v>707</v>
      </c>
      <c r="B381" s="15" t="s">
        <v>556</v>
      </c>
      <c r="C381" s="16" t="s">
        <v>20</v>
      </c>
      <c r="D381" s="15" t="s">
        <v>26</v>
      </c>
      <c r="E381" s="15" t="s">
        <v>31</v>
      </c>
      <c r="F381" s="17">
        <v>72000</v>
      </c>
      <c r="G381" s="17">
        <v>0</v>
      </c>
      <c r="H381" s="17">
        <v>0</v>
      </c>
    </row>
    <row r="382" spans="1:8" s="18" customFormat="1" ht="15.75" x14ac:dyDescent="0.25">
      <c r="A382" s="14" t="s">
        <v>708</v>
      </c>
      <c r="B382" s="15" t="s">
        <v>557</v>
      </c>
      <c r="C382" s="16" t="s">
        <v>20</v>
      </c>
      <c r="D382" s="15" t="s">
        <v>26</v>
      </c>
      <c r="E382" s="15" t="s">
        <v>31</v>
      </c>
      <c r="F382" s="17">
        <v>46000</v>
      </c>
      <c r="G382" s="17">
        <v>0</v>
      </c>
      <c r="H382" s="17">
        <v>0</v>
      </c>
    </row>
    <row r="383" spans="1:8" s="13" customFormat="1" ht="15.75" x14ac:dyDescent="0.25">
      <c r="A383" s="9" t="s">
        <v>685</v>
      </c>
      <c r="B383" s="10" t="s">
        <v>558</v>
      </c>
      <c r="C383" s="11"/>
      <c r="D383" s="10"/>
      <c r="E383" s="10"/>
      <c r="F383" s="12">
        <f>F384+F387</f>
        <v>24677412.899999999</v>
      </c>
      <c r="G383" s="12">
        <f t="shared" ref="G383:H383" si="106">G384+G387</f>
        <v>0</v>
      </c>
      <c r="H383" s="12">
        <f t="shared" si="106"/>
        <v>0</v>
      </c>
    </row>
    <row r="384" spans="1:8" s="18" customFormat="1" ht="15.75" x14ac:dyDescent="0.25">
      <c r="A384" s="14" t="s">
        <v>92</v>
      </c>
      <c r="B384" s="15" t="s">
        <v>559</v>
      </c>
      <c r="C384" s="16"/>
      <c r="D384" s="15"/>
      <c r="E384" s="15"/>
      <c r="F384" s="17">
        <f>F385</f>
        <v>24661640</v>
      </c>
      <c r="G384" s="17">
        <f t="shared" ref="G384:H384" si="107">G385</f>
        <v>0</v>
      </c>
      <c r="H384" s="17">
        <f t="shared" si="107"/>
        <v>0</v>
      </c>
    </row>
    <row r="385" spans="1:8" s="18" customFormat="1" ht="15.75" x14ac:dyDescent="0.25">
      <c r="A385" s="14" t="s">
        <v>560</v>
      </c>
      <c r="B385" s="15" t="s">
        <v>561</v>
      </c>
      <c r="C385" s="16"/>
      <c r="D385" s="15"/>
      <c r="E385" s="15"/>
      <c r="F385" s="17">
        <f>SUM(F386)</f>
        <v>24661640</v>
      </c>
      <c r="G385" s="17">
        <f t="shared" ref="G385:H385" si="108">SUM(G386)</f>
        <v>0</v>
      </c>
      <c r="H385" s="17">
        <f t="shared" si="108"/>
        <v>0</v>
      </c>
    </row>
    <row r="386" spans="1:8" s="18" customFormat="1" ht="31.5" x14ac:dyDescent="0.25">
      <c r="A386" s="14" t="s">
        <v>563</v>
      </c>
      <c r="B386" s="15" t="s">
        <v>562</v>
      </c>
      <c r="C386" s="16" t="s">
        <v>234</v>
      </c>
      <c r="D386" s="15" t="s">
        <v>271</v>
      </c>
      <c r="E386" s="15" t="s">
        <v>271</v>
      </c>
      <c r="F386" s="17">
        <v>24661640</v>
      </c>
      <c r="G386" s="17">
        <v>0</v>
      </c>
      <c r="H386" s="17">
        <v>0</v>
      </c>
    </row>
    <row r="387" spans="1:8" s="18" customFormat="1" ht="15.75" x14ac:dyDescent="0.25">
      <c r="A387" s="14" t="s">
        <v>105</v>
      </c>
      <c r="B387" s="15" t="s">
        <v>564</v>
      </c>
      <c r="C387" s="16"/>
      <c r="D387" s="15"/>
      <c r="E387" s="15"/>
      <c r="F387" s="17">
        <f>F388</f>
        <v>15772.9</v>
      </c>
      <c r="G387" s="17">
        <f t="shared" ref="G387:H387" si="109">G388</f>
        <v>0</v>
      </c>
      <c r="H387" s="17">
        <f t="shared" si="109"/>
        <v>0</v>
      </c>
    </row>
    <row r="388" spans="1:8" s="18" customFormat="1" ht="15.75" x14ac:dyDescent="0.25">
      <c r="A388" s="14" t="s">
        <v>299</v>
      </c>
      <c r="B388" s="15" t="s">
        <v>565</v>
      </c>
      <c r="C388" s="16"/>
      <c r="D388" s="15"/>
      <c r="E388" s="15"/>
      <c r="F388" s="17">
        <f>SUM(F389)</f>
        <v>15772.9</v>
      </c>
      <c r="G388" s="17">
        <f t="shared" ref="G388:H388" si="110">SUM(G389)</f>
        <v>0</v>
      </c>
      <c r="H388" s="17">
        <f t="shared" si="110"/>
        <v>0</v>
      </c>
    </row>
    <row r="389" spans="1:8" s="18" customFormat="1" ht="15.75" x14ac:dyDescent="0.25">
      <c r="A389" s="14" t="s">
        <v>704</v>
      </c>
      <c r="B389" s="15" t="s">
        <v>566</v>
      </c>
      <c r="C389" s="16" t="s">
        <v>20</v>
      </c>
      <c r="D389" s="15" t="s">
        <v>271</v>
      </c>
      <c r="E389" s="15" t="s">
        <v>271</v>
      </c>
      <c r="F389" s="17">
        <v>15772.9</v>
      </c>
      <c r="G389" s="17">
        <v>0</v>
      </c>
      <c r="H389" s="17">
        <v>0</v>
      </c>
    </row>
    <row r="390" spans="1:8" s="13" customFormat="1" ht="31.5" x14ac:dyDescent="0.25">
      <c r="A390" s="9" t="s">
        <v>686</v>
      </c>
      <c r="B390" s="10" t="s">
        <v>567</v>
      </c>
      <c r="C390" s="11"/>
      <c r="D390" s="10"/>
      <c r="E390" s="10"/>
      <c r="F390" s="12">
        <f>F391+F396</f>
        <v>15948720.550000001</v>
      </c>
      <c r="G390" s="12">
        <f t="shared" ref="G390:H390" si="111">G391+G396</f>
        <v>2461053</v>
      </c>
      <c r="H390" s="12">
        <f t="shared" si="111"/>
        <v>2525356</v>
      </c>
    </row>
    <row r="391" spans="1:8" s="18" customFormat="1" ht="15.75" x14ac:dyDescent="0.25">
      <c r="A391" s="14" t="s">
        <v>92</v>
      </c>
      <c r="B391" s="15" t="s">
        <v>568</v>
      </c>
      <c r="C391" s="16"/>
      <c r="D391" s="15"/>
      <c r="E391" s="15"/>
      <c r="F391" s="17">
        <f>F392+F394</f>
        <v>5245846.55</v>
      </c>
      <c r="G391" s="17">
        <f t="shared" ref="G391:H391" si="112">G392+G394</f>
        <v>1353200</v>
      </c>
      <c r="H391" s="17">
        <f t="shared" si="112"/>
        <v>1353200</v>
      </c>
    </row>
    <row r="392" spans="1:8" s="18" customFormat="1" ht="15.75" x14ac:dyDescent="0.25">
      <c r="A392" s="14" t="s">
        <v>569</v>
      </c>
      <c r="B392" s="15" t="s">
        <v>570</v>
      </c>
      <c r="C392" s="16"/>
      <c r="D392" s="15"/>
      <c r="E392" s="15"/>
      <c r="F392" s="17">
        <f>SUM(F393)</f>
        <v>1353200</v>
      </c>
      <c r="G392" s="17">
        <f t="shared" ref="G392:H392" si="113">SUM(G393)</f>
        <v>1353200</v>
      </c>
      <c r="H392" s="17">
        <f t="shared" si="113"/>
        <v>1353200</v>
      </c>
    </row>
    <row r="393" spans="1:8" s="18" customFormat="1" ht="34.5" customHeight="1" x14ac:dyDescent="0.25">
      <c r="A393" s="14" t="s">
        <v>572</v>
      </c>
      <c r="B393" s="15" t="s">
        <v>571</v>
      </c>
      <c r="C393" s="16" t="s">
        <v>20</v>
      </c>
      <c r="D393" s="15" t="s">
        <v>26</v>
      </c>
      <c r="E393" s="15" t="s">
        <v>271</v>
      </c>
      <c r="F393" s="17">
        <v>1353200</v>
      </c>
      <c r="G393" s="17">
        <v>1353200</v>
      </c>
      <c r="H393" s="17">
        <v>1353200</v>
      </c>
    </row>
    <row r="394" spans="1:8" s="18" customFormat="1" ht="31.5" x14ac:dyDescent="0.25">
      <c r="A394" s="14" t="s">
        <v>573</v>
      </c>
      <c r="B394" s="15" t="s">
        <v>574</v>
      </c>
      <c r="C394" s="16"/>
      <c r="D394" s="15"/>
      <c r="E394" s="15"/>
      <c r="F394" s="17">
        <f>SUM(F395)</f>
        <v>3892646.55</v>
      </c>
      <c r="G394" s="17">
        <f t="shared" ref="G394:H394" si="114">SUM(G395)</f>
        <v>0</v>
      </c>
      <c r="H394" s="17">
        <f t="shared" si="114"/>
        <v>0</v>
      </c>
    </row>
    <row r="395" spans="1:8" s="18" customFormat="1" ht="31.5" x14ac:dyDescent="0.25">
      <c r="A395" s="14" t="s">
        <v>576</v>
      </c>
      <c r="B395" s="15" t="s">
        <v>575</v>
      </c>
      <c r="C395" s="16" t="s">
        <v>20</v>
      </c>
      <c r="D395" s="15" t="s">
        <v>26</v>
      </c>
      <c r="E395" s="15" t="s">
        <v>158</v>
      </c>
      <c r="F395" s="17">
        <v>3892646.55</v>
      </c>
      <c r="G395" s="17">
        <v>0</v>
      </c>
      <c r="H395" s="17">
        <v>0</v>
      </c>
    </row>
    <row r="396" spans="1:8" s="18" customFormat="1" ht="15.75" x14ac:dyDescent="0.25">
      <c r="A396" s="14" t="s">
        <v>105</v>
      </c>
      <c r="B396" s="15" t="s">
        <v>577</v>
      </c>
      <c r="C396" s="16"/>
      <c r="D396" s="15"/>
      <c r="E396" s="15"/>
      <c r="F396" s="17">
        <f>F397</f>
        <v>10702874</v>
      </c>
      <c r="G396" s="17">
        <f t="shared" ref="G396:H396" si="115">G397</f>
        <v>1107853</v>
      </c>
      <c r="H396" s="17">
        <f t="shared" si="115"/>
        <v>1172156</v>
      </c>
    </row>
    <row r="397" spans="1:8" s="18" customFormat="1" ht="15.75" x14ac:dyDescent="0.25">
      <c r="A397" s="14" t="s">
        <v>578</v>
      </c>
      <c r="B397" s="15" t="s">
        <v>579</v>
      </c>
      <c r="C397" s="16"/>
      <c r="D397" s="15"/>
      <c r="E397" s="15"/>
      <c r="F397" s="17">
        <f>SUM(F398:F408)</f>
        <v>10702874</v>
      </c>
      <c r="G397" s="17">
        <f t="shared" ref="G397:H397" si="116">SUM(G398:G408)</f>
        <v>1107853</v>
      </c>
      <c r="H397" s="17">
        <f t="shared" si="116"/>
        <v>1172156</v>
      </c>
    </row>
    <row r="398" spans="1:8" s="18" customFormat="1" ht="17.25" customHeight="1" x14ac:dyDescent="0.25">
      <c r="A398" s="14" t="s">
        <v>707</v>
      </c>
      <c r="B398" s="15" t="s">
        <v>580</v>
      </c>
      <c r="C398" s="16" t="s">
        <v>20</v>
      </c>
      <c r="D398" s="15" t="s">
        <v>158</v>
      </c>
      <c r="E398" s="15" t="s">
        <v>48</v>
      </c>
      <c r="F398" s="17">
        <v>4322000</v>
      </c>
      <c r="G398" s="17">
        <v>0</v>
      </c>
      <c r="H398" s="17">
        <v>0</v>
      </c>
    </row>
    <row r="399" spans="1:8" s="18" customFormat="1" ht="15.75" x14ac:dyDescent="0.25">
      <c r="A399" s="14" t="s">
        <v>708</v>
      </c>
      <c r="B399" s="15" t="s">
        <v>581</v>
      </c>
      <c r="C399" s="16" t="s">
        <v>20</v>
      </c>
      <c r="D399" s="15" t="s">
        <v>158</v>
      </c>
      <c r="E399" s="15" t="s">
        <v>48</v>
      </c>
      <c r="F399" s="17">
        <v>4432000</v>
      </c>
      <c r="G399" s="17">
        <v>0</v>
      </c>
      <c r="H399" s="17">
        <v>0</v>
      </c>
    </row>
    <row r="400" spans="1:8" s="18" customFormat="1" ht="15.75" x14ac:dyDescent="0.25">
      <c r="A400" s="14" t="s">
        <v>702</v>
      </c>
      <c r="B400" s="15" t="s">
        <v>582</v>
      </c>
      <c r="C400" s="16" t="s">
        <v>20</v>
      </c>
      <c r="D400" s="15" t="s">
        <v>158</v>
      </c>
      <c r="E400" s="15" t="s">
        <v>48</v>
      </c>
      <c r="F400" s="17">
        <v>80000</v>
      </c>
      <c r="G400" s="17">
        <v>0</v>
      </c>
      <c r="H400" s="17">
        <v>0</v>
      </c>
    </row>
    <row r="401" spans="1:8" s="18" customFormat="1" ht="31.5" x14ac:dyDescent="0.25">
      <c r="A401" s="14" t="s">
        <v>703</v>
      </c>
      <c r="B401" s="15" t="s">
        <v>583</v>
      </c>
      <c r="C401" s="16" t="s">
        <v>20</v>
      </c>
      <c r="D401" s="15" t="s">
        <v>158</v>
      </c>
      <c r="E401" s="15" t="s">
        <v>48</v>
      </c>
      <c r="F401" s="17">
        <v>56000</v>
      </c>
      <c r="G401" s="17">
        <v>0</v>
      </c>
      <c r="H401" s="17">
        <v>0</v>
      </c>
    </row>
    <row r="402" spans="1:8" s="18" customFormat="1" ht="15.75" x14ac:dyDescent="0.25">
      <c r="A402" s="14" t="s">
        <v>709</v>
      </c>
      <c r="B402" s="15" t="s">
        <v>584</v>
      </c>
      <c r="C402" s="16" t="s">
        <v>20</v>
      </c>
      <c r="D402" s="15" t="s">
        <v>158</v>
      </c>
      <c r="E402" s="15" t="s">
        <v>48</v>
      </c>
      <c r="F402" s="17">
        <v>145000</v>
      </c>
      <c r="G402" s="17">
        <v>0</v>
      </c>
      <c r="H402" s="17">
        <v>0</v>
      </c>
    </row>
    <row r="403" spans="1:8" s="18" customFormat="1" ht="15.75" x14ac:dyDescent="0.25">
      <c r="A403" s="14" t="s">
        <v>710</v>
      </c>
      <c r="B403" s="15" t="s">
        <v>585</v>
      </c>
      <c r="C403" s="16" t="s">
        <v>20</v>
      </c>
      <c r="D403" s="15" t="s">
        <v>158</v>
      </c>
      <c r="E403" s="15" t="s">
        <v>48</v>
      </c>
      <c r="F403" s="17">
        <v>80000</v>
      </c>
      <c r="G403" s="17">
        <v>0</v>
      </c>
      <c r="H403" s="17">
        <v>0</v>
      </c>
    </row>
    <row r="404" spans="1:8" s="18" customFormat="1" ht="15.75" x14ac:dyDescent="0.25">
      <c r="A404" s="14" t="s">
        <v>704</v>
      </c>
      <c r="B404" s="15" t="s">
        <v>586</v>
      </c>
      <c r="C404" s="16" t="s">
        <v>20</v>
      </c>
      <c r="D404" s="15" t="s">
        <v>158</v>
      </c>
      <c r="E404" s="15" t="s">
        <v>48</v>
      </c>
      <c r="F404" s="17">
        <v>50000</v>
      </c>
      <c r="G404" s="17">
        <v>0</v>
      </c>
      <c r="H404" s="17">
        <v>0</v>
      </c>
    </row>
    <row r="405" spans="1:8" s="18" customFormat="1" ht="15.75" x14ac:dyDescent="0.25">
      <c r="A405" s="14" t="s">
        <v>706</v>
      </c>
      <c r="B405" s="15" t="s">
        <v>587</v>
      </c>
      <c r="C405" s="16" t="s">
        <v>20</v>
      </c>
      <c r="D405" s="15" t="s">
        <v>158</v>
      </c>
      <c r="E405" s="15" t="s">
        <v>48</v>
      </c>
      <c r="F405" s="17">
        <v>140000</v>
      </c>
      <c r="G405" s="17">
        <v>0</v>
      </c>
      <c r="H405" s="17">
        <v>0</v>
      </c>
    </row>
    <row r="406" spans="1:8" s="18" customFormat="1" ht="15.75" x14ac:dyDescent="0.25">
      <c r="A406" s="14" t="s">
        <v>705</v>
      </c>
      <c r="B406" s="15" t="s">
        <v>588</v>
      </c>
      <c r="C406" s="16" t="s">
        <v>20</v>
      </c>
      <c r="D406" s="15" t="s">
        <v>158</v>
      </c>
      <c r="E406" s="15" t="s">
        <v>48</v>
      </c>
      <c r="F406" s="17">
        <v>270000</v>
      </c>
      <c r="G406" s="17">
        <v>0</v>
      </c>
      <c r="H406" s="17">
        <v>0</v>
      </c>
    </row>
    <row r="407" spans="1:8" s="18" customFormat="1" ht="31.5" x14ac:dyDescent="0.25">
      <c r="A407" s="14" t="s">
        <v>712</v>
      </c>
      <c r="B407" s="15" t="s">
        <v>589</v>
      </c>
      <c r="C407" s="16" t="s">
        <v>20</v>
      </c>
      <c r="D407" s="15" t="s">
        <v>158</v>
      </c>
      <c r="E407" s="15" t="s">
        <v>48</v>
      </c>
      <c r="F407" s="17">
        <v>600874</v>
      </c>
      <c r="G407" s="17">
        <v>554000</v>
      </c>
      <c r="H407" s="17">
        <v>586100</v>
      </c>
    </row>
    <row r="408" spans="1:8" s="18" customFormat="1" ht="31.5" x14ac:dyDescent="0.25">
      <c r="A408" s="14" t="s">
        <v>713</v>
      </c>
      <c r="B408" s="15" t="s">
        <v>590</v>
      </c>
      <c r="C408" s="16" t="s">
        <v>20</v>
      </c>
      <c r="D408" s="15" t="s">
        <v>158</v>
      </c>
      <c r="E408" s="15" t="s">
        <v>48</v>
      </c>
      <c r="F408" s="17">
        <v>527000</v>
      </c>
      <c r="G408" s="17">
        <v>553853</v>
      </c>
      <c r="H408" s="17">
        <v>586056</v>
      </c>
    </row>
    <row r="409" spans="1:8" s="13" customFormat="1" ht="31.5" x14ac:dyDescent="0.25">
      <c r="A409" s="9" t="s">
        <v>687</v>
      </c>
      <c r="B409" s="10" t="s">
        <v>591</v>
      </c>
      <c r="C409" s="11"/>
      <c r="D409" s="10"/>
      <c r="E409" s="10"/>
      <c r="F409" s="12">
        <f>F410</f>
        <v>7043168.1799999997</v>
      </c>
      <c r="G409" s="12">
        <f t="shared" ref="G409:H409" si="117">G410</f>
        <v>6762636.54</v>
      </c>
      <c r="H409" s="12">
        <f t="shared" si="117"/>
        <v>6838489.7999999998</v>
      </c>
    </row>
    <row r="410" spans="1:8" s="18" customFormat="1" ht="15.75" x14ac:dyDescent="0.25">
      <c r="A410" s="14" t="s">
        <v>363</v>
      </c>
      <c r="B410" s="15" t="s">
        <v>592</v>
      </c>
      <c r="C410" s="16"/>
      <c r="D410" s="15"/>
      <c r="E410" s="15"/>
      <c r="F410" s="17">
        <f>F411</f>
        <v>7043168.1799999997</v>
      </c>
      <c r="G410" s="17">
        <f t="shared" ref="G410:H410" si="118">G411</f>
        <v>6762636.54</v>
      </c>
      <c r="H410" s="17">
        <f t="shared" si="118"/>
        <v>6838489.7999999998</v>
      </c>
    </row>
    <row r="411" spans="1:8" s="18" customFormat="1" ht="15.75" x14ac:dyDescent="0.25">
      <c r="A411" s="14" t="s">
        <v>593</v>
      </c>
      <c r="B411" s="15" t="s">
        <v>594</v>
      </c>
      <c r="C411" s="16"/>
      <c r="D411" s="15"/>
      <c r="E411" s="15"/>
      <c r="F411" s="17">
        <f>SUM(F412)</f>
        <v>7043168.1799999997</v>
      </c>
      <c r="G411" s="17">
        <f t="shared" ref="G411:H411" si="119">SUM(G412)</f>
        <v>6762636.54</v>
      </c>
      <c r="H411" s="17">
        <f t="shared" si="119"/>
        <v>6838489.7999999998</v>
      </c>
    </row>
    <row r="412" spans="1:8" s="18" customFormat="1" ht="31.5" x14ac:dyDescent="0.25">
      <c r="A412" s="14" t="s">
        <v>596</v>
      </c>
      <c r="B412" s="15" t="s">
        <v>595</v>
      </c>
      <c r="C412" s="16" t="s">
        <v>20</v>
      </c>
      <c r="D412" s="15" t="s">
        <v>271</v>
      </c>
      <c r="E412" s="15" t="s">
        <v>48</v>
      </c>
      <c r="F412" s="17">
        <v>7043168.1799999997</v>
      </c>
      <c r="G412" s="17">
        <v>6762636.54</v>
      </c>
      <c r="H412" s="17">
        <v>6838489.7999999998</v>
      </c>
    </row>
    <row r="413" spans="1:8" s="13" customFormat="1" ht="31.5" x14ac:dyDescent="0.25">
      <c r="A413" s="9" t="s">
        <v>688</v>
      </c>
      <c r="B413" s="10" t="s">
        <v>597</v>
      </c>
      <c r="C413" s="11"/>
      <c r="D413" s="10"/>
      <c r="E413" s="10"/>
      <c r="F413" s="12">
        <f>F414</f>
        <v>29631892.800000001</v>
      </c>
      <c r="G413" s="12">
        <f t="shared" ref="G413:H413" si="120">G414</f>
        <v>0</v>
      </c>
      <c r="H413" s="12">
        <f t="shared" si="120"/>
        <v>0</v>
      </c>
    </row>
    <row r="414" spans="1:8" s="18" customFormat="1" ht="15.75" x14ac:dyDescent="0.25">
      <c r="A414" s="14" t="s">
        <v>92</v>
      </c>
      <c r="B414" s="15" t="s">
        <v>598</v>
      </c>
      <c r="C414" s="16"/>
      <c r="D414" s="15"/>
      <c r="E414" s="15"/>
      <c r="F414" s="17">
        <f>F415</f>
        <v>29631892.800000001</v>
      </c>
      <c r="G414" s="17">
        <f t="shared" ref="G414:H414" si="121">G415</f>
        <v>0</v>
      </c>
      <c r="H414" s="17">
        <f t="shared" si="121"/>
        <v>0</v>
      </c>
    </row>
    <row r="415" spans="1:8" s="18" customFormat="1" ht="15.75" x14ac:dyDescent="0.25">
      <c r="A415" s="14" t="s">
        <v>599</v>
      </c>
      <c r="B415" s="15" t="s">
        <v>600</v>
      </c>
      <c r="C415" s="16"/>
      <c r="D415" s="15"/>
      <c r="E415" s="15"/>
      <c r="F415" s="17">
        <f>SUM(F416)</f>
        <v>29631892.800000001</v>
      </c>
      <c r="G415" s="17">
        <f t="shared" ref="G415:H415" si="122">SUM(G416)</f>
        <v>0</v>
      </c>
      <c r="H415" s="17">
        <f t="shared" si="122"/>
        <v>0</v>
      </c>
    </row>
    <row r="416" spans="1:8" s="18" customFormat="1" ht="34.5" customHeight="1" x14ac:dyDescent="0.25">
      <c r="A416" s="14" t="s">
        <v>602</v>
      </c>
      <c r="B416" s="15" t="s">
        <v>601</v>
      </c>
      <c r="C416" s="16" t="s">
        <v>20</v>
      </c>
      <c r="D416" s="15" t="s">
        <v>271</v>
      </c>
      <c r="E416" s="15" t="s">
        <v>18</v>
      </c>
      <c r="F416" s="17">
        <v>29631892.800000001</v>
      </c>
      <c r="G416" s="17">
        <v>0</v>
      </c>
      <c r="H416" s="17">
        <v>0</v>
      </c>
    </row>
    <row r="417" spans="1:8" s="13" customFormat="1" ht="31.5" x14ac:dyDescent="0.25">
      <c r="A417" s="25" t="s">
        <v>737</v>
      </c>
      <c r="B417" s="10" t="s">
        <v>603</v>
      </c>
      <c r="C417" s="11"/>
      <c r="D417" s="10"/>
      <c r="E417" s="10"/>
      <c r="F417" s="12">
        <f>F418</f>
        <v>3807119.02</v>
      </c>
      <c r="G417" s="12">
        <f t="shared" ref="G417:H417" si="123">G418</f>
        <v>0</v>
      </c>
      <c r="H417" s="12">
        <f t="shared" si="123"/>
        <v>0</v>
      </c>
    </row>
    <row r="418" spans="1:8" s="18" customFormat="1" ht="15.75" x14ac:dyDescent="0.25">
      <c r="A418" s="14" t="s">
        <v>105</v>
      </c>
      <c r="B418" s="15" t="s">
        <v>604</v>
      </c>
      <c r="C418" s="16"/>
      <c r="D418" s="15"/>
      <c r="E418" s="15"/>
      <c r="F418" s="17">
        <f>F419+F422</f>
        <v>3807119.02</v>
      </c>
      <c r="G418" s="17">
        <f t="shared" ref="G418:H418" si="124">G419+G422</f>
        <v>0</v>
      </c>
      <c r="H418" s="17">
        <f t="shared" si="124"/>
        <v>0</v>
      </c>
    </row>
    <row r="419" spans="1:8" s="18" customFormat="1" ht="31.5" x14ac:dyDescent="0.25">
      <c r="A419" s="14" t="s">
        <v>689</v>
      </c>
      <c r="B419" s="15" t="s">
        <v>605</v>
      </c>
      <c r="C419" s="16"/>
      <c r="D419" s="15"/>
      <c r="E419" s="15"/>
      <c r="F419" s="17">
        <f>SUM(F420:F421)</f>
        <v>2307119.02</v>
      </c>
      <c r="G419" s="17">
        <f t="shared" ref="G419:H419" si="125">SUM(G420:G421)</f>
        <v>0</v>
      </c>
      <c r="H419" s="17">
        <f t="shared" si="125"/>
        <v>0</v>
      </c>
    </row>
    <row r="420" spans="1:8" s="18" customFormat="1" ht="31.5" x14ac:dyDescent="0.25">
      <c r="A420" s="14" t="s">
        <v>190</v>
      </c>
      <c r="B420" s="15" t="s">
        <v>606</v>
      </c>
      <c r="C420" s="16" t="s">
        <v>22</v>
      </c>
      <c r="D420" s="15" t="s">
        <v>25</v>
      </c>
      <c r="E420" s="15" t="s">
        <v>48</v>
      </c>
      <c r="F420" s="17">
        <v>1323919.02</v>
      </c>
      <c r="G420" s="17">
        <v>0</v>
      </c>
      <c r="H420" s="17">
        <v>0</v>
      </c>
    </row>
    <row r="421" spans="1:8" s="18" customFormat="1" ht="31.5" x14ac:dyDescent="0.25">
      <c r="A421" s="14" t="s">
        <v>608</v>
      </c>
      <c r="B421" s="15" t="s">
        <v>607</v>
      </c>
      <c r="C421" s="16" t="s">
        <v>22</v>
      </c>
      <c r="D421" s="15" t="s">
        <v>25</v>
      </c>
      <c r="E421" s="15" t="s">
        <v>48</v>
      </c>
      <c r="F421" s="17">
        <v>983200</v>
      </c>
      <c r="G421" s="17">
        <v>0</v>
      </c>
      <c r="H421" s="17">
        <v>0</v>
      </c>
    </row>
    <row r="422" spans="1:8" s="18" customFormat="1" ht="31.5" x14ac:dyDescent="0.25">
      <c r="A422" s="14" t="s">
        <v>690</v>
      </c>
      <c r="B422" s="15" t="s">
        <v>609</v>
      </c>
      <c r="C422" s="16"/>
      <c r="D422" s="15"/>
      <c r="E422" s="15"/>
      <c r="F422" s="17">
        <f>SUM(F423)</f>
        <v>1500000</v>
      </c>
      <c r="G422" s="17">
        <f t="shared" ref="G422:H422" si="126">SUM(G423)</f>
        <v>0</v>
      </c>
      <c r="H422" s="17">
        <f t="shared" si="126"/>
        <v>0</v>
      </c>
    </row>
    <row r="423" spans="1:8" s="18" customFormat="1" ht="47.25" x14ac:dyDescent="0.25">
      <c r="A423" s="19" t="s">
        <v>611</v>
      </c>
      <c r="B423" s="15" t="s">
        <v>610</v>
      </c>
      <c r="C423" s="16" t="s">
        <v>22</v>
      </c>
      <c r="D423" s="15" t="s">
        <v>320</v>
      </c>
      <c r="E423" s="15" t="s">
        <v>34</v>
      </c>
      <c r="F423" s="17">
        <v>1500000</v>
      </c>
      <c r="G423" s="17">
        <v>0</v>
      </c>
      <c r="H423" s="17">
        <v>0</v>
      </c>
    </row>
    <row r="424" spans="1:8" s="13" customFormat="1" ht="31.5" x14ac:dyDescent="0.25">
      <c r="A424" s="9" t="s">
        <v>691</v>
      </c>
      <c r="B424" s="10" t="s">
        <v>612</v>
      </c>
      <c r="C424" s="11"/>
      <c r="D424" s="10"/>
      <c r="E424" s="10"/>
      <c r="F424" s="12">
        <f>F425</f>
        <v>350370</v>
      </c>
      <c r="G424" s="12">
        <f t="shared" ref="G424:H424" si="127">G425</f>
        <v>350370</v>
      </c>
      <c r="H424" s="12">
        <f t="shared" si="127"/>
        <v>350370</v>
      </c>
    </row>
    <row r="425" spans="1:8" s="18" customFormat="1" ht="15.75" x14ac:dyDescent="0.25">
      <c r="A425" s="14" t="s">
        <v>613</v>
      </c>
      <c r="B425" s="15" t="s">
        <v>614</v>
      </c>
      <c r="C425" s="16"/>
      <c r="D425" s="15"/>
      <c r="E425" s="15"/>
      <c r="F425" s="17">
        <f>F426</f>
        <v>350370</v>
      </c>
      <c r="G425" s="17">
        <f t="shared" ref="G425:H425" si="128">G426</f>
        <v>350370</v>
      </c>
      <c r="H425" s="17">
        <f t="shared" si="128"/>
        <v>350370</v>
      </c>
    </row>
    <row r="426" spans="1:8" s="18" customFormat="1" ht="31.5" x14ac:dyDescent="0.25">
      <c r="A426" s="14" t="s">
        <v>615</v>
      </c>
      <c r="B426" s="15" t="s">
        <v>616</v>
      </c>
      <c r="C426" s="16"/>
      <c r="D426" s="15"/>
      <c r="E426" s="15"/>
      <c r="F426" s="17">
        <f>SUM(F427)</f>
        <v>350370</v>
      </c>
      <c r="G426" s="17">
        <f t="shared" ref="G426:H426" si="129">SUM(G427)</f>
        <v>350370</v>
      </c>
      <c r="H426" s="17">
        <f t="shared" si="129"/>
        <v>350370</v>
      </c>
    </row>
    <row r="427" spans="1:8" s="18" customFormat="1" ht="31.5" x14ac:dyDescent="0.25">
      <c r="A427" s="14" t="s">
        <v>618</v>
      </c>
      <c r="B427" s="15" t="s">
        <v>617</v>
      </c>
      <c r="C427" s="16" t="s">
        <v>20</v>
      </c>
      <c r="D427" s="15" t="s">
        <v>17</v>
      </c>
      <c r="E427" s="15" t="s">
        <v>31</v>
      </c>
      <c r="F427" s="17">
        <v>350370</v>
      </c>
      <c r="G427" s="17">
        <v>350370</v>
      </c>
      <c r="H427" s="17">
        <v>350370</v>
      </c>
    </row>
    <row r="428" spans="1:8" s="13" customFormat="1" ht="31.5" x14ac:dyDescent="0.25">
      <c r="A428" s="9" t="s">
        <v>692</v>
      </c>
      <c r="B428" s="10" t="s">
        <v>619</v>
      </c>
      <c r="C428" s="11"/>
      <c r="D428" s="10"/>
      <c r="E428" s="10"/>
      <c r="F428" s="12">
        <f>F429</f>
        <v>3803044.08</v>
      </c>
      <c r="G428" s="12">
        <f t="shared" ref="G428:H428" si="130">G429</f>
        <v>3469724.08</v>
      </c>
      <c r="H428" s="12">
        <f t="shared" si="130"/>
        <v>3469724.08</v>
      </c>
    </row>
    <row r="429" spans="1:8" s="18" customFormat="1" ht="15.75" x14ac:dyDescent="0.25">
      <c r="A429" s="14" t="s">
        <v>92</v>
      </c>
      <c r="B429" s="15" t="s">
        <v>620</v>
      </c>
      <c r="C429" s="16"/>
      <c r="D429" s="15"/>
      <c r="E429" s="15"/>
      <c r="F429" s="17">
        <f>F430+F432</f>
        <v>3803044.08</v>
      </c>
      <c r="G429" s="17">
        <f t="shared" ref="G429:H429" si="131">G430</f>
        <v>3469724.08</v>
      </c>
      <c r="H429" s="17">
        <f t="shared" si="131"/>
        <v>3469724.08</v>
      </c>
    </row>
    <row r="430" spans="1:8" s="18" customFormat="1" ht="15.75" x14ac:dyDescent="0.25">
      <c r="A430" s="14" t="s">
        <v>621</v>
      </c>
      <c r="B430" s="15" t="s">
        <v>622</v>
      </c>
      <c r="C430" s="16"/>
      <c r="D430" s="15"/>
      <c r="E430" s="15"/>
      <c r="F430" s="17">
        <f>SUM(F431)</f>
        <v>3469724.08</v>
      </c>
      <c r="G430" s="17">
        <f t="shared" ref="G430:H430" si="132">SUM(G431)</f>
        <v>3469724.08</v>
      </c>
      <c r="H430" s="17">
        <f t="shared" si="132"/>
        <v>3469724.08</v>
      </c>
    </row>
    <row r="431" spans="1:8" s="18" customFormat="1" ht="31.5" x14ac:dyDescent="0.25">
      <c r="A431" s="14" t="s">
        <v>624</v>
      </c>
      <c r="B431" s="15" t="s">
        <v>623</v>
      </c>
      <c r="C431" s="16" t="s">
        <v>22</v>
      </c>
      <c r="D431" s="15" t="s">
        <v>48</v>
      </c>
      <c r="E431" s="15" t="s">
        <v>25</v>
      </c>
      <c r="F431" s="17">
        <v>3469724.08</v>
      </c>
      <c r="G431" s="17">
        <v>3469724.08</v>
      </c>
      <c r="H431" s="17">
        <v>3469724.08</v>
      </c>
    </row>
    <row r="432" spans="1:8" s="18" customFormat="1" ht="15.75" x14ac:dyDescent="0.25">
      <c r="A432" s="14" t="s">
        <v>105</v>
      </c>
      <c r="B432" s="15" t="s">
        <v>625</v>
      </c>
      <c r="C432" s="16"/>
      <c r="D432" s="15"/>
      <c r="E432" s="15"/>
      <c r="F432" s="17">
        <f>F433</f>
        <v>333320</v>
      </c>
      <c r="G432" s="17">
        <f t="shared" ref="G432:H432" si="133">G433</f>
        <v>0</v>
      </c>
      <c r="H432" s="17">
        <f t="shared" si="133"/>
        <v>0</v>
      </c>
    </row>
    <row r="433" spans="1:8" s="18" customFormat="1" ht="31.5" x14ac:dyDescent="0.25">
      <c r="A433" s="14" t="s">
        <v>714</v>
      </c>
      <c r="B433" s="15" t="s">
        <v>626</v>
      </c>
      <c r="C433" s="16"/>
      <c r="D433" s="15"/>
      <c r="E433" s="15"/>
      <c r="F433" s="17">
        <f>SUM(F434:F438)</f>
        <v>333320</v>
      </c>
      <c r="G433" s="17">
        <f t="shared" ref="G433:H433" si="134">SUM(G434:G438)</f>
        <v>0</v>
      </c>
      <c r="H433" s="17">
        <f t="shared" si="134"/>
        <v>0</v>
      </c>
    </row>
    <row r="434" spans="1:8" s="18" customFormat="1" ht="15.75" x14ac:dyDescent="0.25">
      <c r="A434" s="14" t="s">
        <v>710</v>
      </c>
      <c r="B434" s="15" t="s">
        <v>627</v>
      </c>
      <c r="C434" s="16" t="s">
        <v>20</v>
      </c>
      <c r="D434" s="15" t="s">
        <v>48</v>
      </c>
      <c r="E434" s="15" t="s">
        <v>31</v>
      </c>
      <c r="F434" s="17">
        <v>30360</v>
      </c>
      <c r="G434" s="17">
        <v>0</v>
      </c>
      <c r="H434" s="17">
        <v>0</v>
      </c>
    </row>
    <row r="435" spans="1:8" s="18" customFormat="1" ht="15.75" x14ac:dyDescent="0.25">
      <c r="A435" s="14" t="s">
        <v>704</v>
      </c>
      <c r="B435" s="15" t="s">
        <v>628</v>
      </c>
      <c r="C435" s="16" t="s">
        <v>20</v>
      </c>
      <c r="D435" s="15" t="s">
        <v>48</v>
      </c>
      <c r="E435" s="15" t="s">
        <v>31</v>
      </c>
      <c r="F435" s="17">
        <v>35400</v>
      </c>
      <c r="G435" s="17">
        <v>0</v>
      </c>
      <c r="H435" s="17">
        <v>0</v>
      </c>
    </row>
    <row r="436" spans="1:8" s="18" customFormat="1" ht="15.75" x14ac:dyDescent="0.25">
      <c r="A436" s="14" t="s">
        <v>705</v>
      </c>
      <c r="B436" s="15" t="s">
        <v>629</v>
      </c>
      <c r="C436" s="16" t="s">
        <v>20</v>
      </c>
      <c r="D436" s="15" t="s">
        <v>48</v>
      </c>
      <c r="E436" s="15" t="s">
        <v>31</v>
      </c>
      <c r="F436" s="17">
        <v>30360</v>
      </c>
      <c r="G436" s="17">
        <v>0</v>
      </c>
      <c r="H436" s="17">
        <v>0</v>
      </c>
    </row>
    <row r="437" spans="1:8" s="18" customFormat="1" ht="31.5" x14ac:dyDescent="0.25">
      <c r="A437" s="14" t="s">
        <v>313</v>
      </c>
      <c r="B437" s="15" t="s">
        <v>630</v>
      </c>
      <c r="C437" s="16" t="s">
        <v>20</v>
      </c>
      <c r="D437" s="15" t="s">
        <v>18</v>
      </c>
      <c r="E437" s="15" t="s">
        <v>252</v>
      </c>
      <c r="F437" s="17">
        <v>20000</v>
      </c>
      <c r="G437" s="17">
        <v>0</v>
      </c>
      <c r="H437" s="17">
        <v>0</v>
      </c>
    </row>
    <row r="438" spans="1:8" s="18" customFormat="1" ht="31.5" x14ac:dyDescent="0.25">
      <c r="A438" s="14" t="s">
        <v>715</v>
      </c>
      <c r="B438" s="15" t="s">
        <v>631</v>
      </c>
      <c r="C438" s="16" t="s">
        <v>20</v>
      </c>
      <c r="D438" s="15" t="s">
        <v>48</v>
      </c>
      <c r="E438" s="15" t="s">
        <v>31</v>
      </c>
      <c r="F438" s="17">
        <v>217200</v>
      </c>
      <c r="G438" s="17">
        <v>0</v>
      </c>
      <c r="H438" s="17">
        <v>0</v>
      </c>
    </row>
    <row r="439" spans="1:8" s="13" customFormat="1" ht="15.75" x14ac:dyDescent="0.25">
      <c r="A439" s="9" t="s">
        <v>693</v>
      </c>
      <c r="B439" s="10" t="s">
        <v>632</v>
      </c>
      <c r="C439" s="11"/>
      <c r="D439" s="10"/>
      <c r="E439" s="10"/>
      <c r="F439" s="12">
        <f>F440+F443</f>
        <v>305861.40000000002</v>
      </c>
      <c r="G439" s="12">
        <f t="shared" ref="G439:H439" si="135">G440+G443</f>
        <v>203273.4</v>
      </c>
      <c r="H439" s="12">
        <f t="shared" si="135"/>
        <v>203273.4</v>
      </c>
    </row>
    <row r="440" spans="1:8" s="18" customFormat="1" ht="15.75" x14ac:dyDescent="0.25">
      <c r="A440" s="14" t="s">
        <v>92</v>
      </c>
      <c r="B440" s="15" t="s">
        <v>633</v>
      </c>
      <c r="C440" s="16"/>
      <c r="D440" s="15"/>
      <c r="E440" s="15"/>
      <c r="F440" s="17">
        <f>F441</f>
        <v>205861.4</v>
      </c>
      <c r="G440" s="17">
        <f t="shared" ref="G440:H440" si="136">G441</f>
        <v>203273.4</v>
      </c>
      <c r="H440" s="17">
        <f t="shared" si="136"/>
        <v>203273.4</v>
      </c>
    </row>
    <row r="441" spans="1:8" s="18" customFormat="1" ht="31.5" x14ac:dyDescent="0.25">
      <c r="A441" s="14" t="s">
        <v>634</v>
      </c>
      <c r="B441" s="15" t="s">
        <v>635</v>
      </c>
      <c r="C441" s="16"/>
      <c r="D441" s="15"/>
      <c r="E441" s="15"/>
      <c r="F441" s="17">
        <f>SUM(F442)</f>
        <v>205861.4</v>
      </c>
      <c r="G441" s="17">
        <f t="shared" ref="G441:H441" si="137">SUM(G442)</f>
        <v>203273.4</v>
      </c>
      <c r="H441" s="17">
        <f t="shared" si="137"/>
        <v>203273.4</v>
      </c>
    </row>
    <row r="442" spans="1:8" s="18" customFormat="1" ht="31.5" x14ac:dyDescent="0.25">
      <c r="A442" s="14" t="s">
        <v>637</v>
      </c>
      <c r="B442" s="15" t="s">
        <v>636</v>
      </c>
      <c r="C442" s="16" t="s">
        <v>24</v>
      </c>
      <c r="D442" s="15" t="s">
        <v>48</v>
      </c>
      <c r="E442" s="15" t="s">
        <v>638</v>
      </c>
      <c r="F442" s="17">
        <v>205861.4</v>
      </c>
      <c r="G442" s="17">
        <v>203273.4</v>
      </c>
      <c r="H442" s="17">
        <v>203273.4</v>
      </c>
    </row>
    <row r="443" spans="1:8" s="18" customFormat="1" ht="15.75" x14ac:dyDescent="0.25">
      <c r="A443" s="14" t="s">
        <v>105</v>
      </c>
      <c r="B443" s="15" t="s">
        <v>639</v>
      </c>
      <c r="C443" s="16"/>
      <c r="D443" s="15"/>
      <c r="E443" s="15"/>
      <c r="F443" s="17">
        <f>F444</f>
        <v>100000</v>
      </c>
      <c r="G443" s="17">
        <f t="shared" ref="G443:H443" si="138">G444</f>
        <v>0</v>
      </c>
      <c r="H443" s="17">
        <f t="shared" si="138"/>
        <v>0</v>
      </c>
    </row>
    <row r="444" spans="1:8" s="18" customFormat="1" ht="31.5" x14ac:dyDescent="0.25">
      <c r="A444" s="14" t="s">
        <v>694</v>
      </c>
      <c r="B444" s="15" t="s">
        <v>640</v>
      </c>
      <c r="C444" s="16"/>
      <c r="D444" s="15"/>
      <c r="E444" s="15"/>
      <c r="F444" s="17">
        <f>SUM(F445)</f>
        <v>100000</v>
      </c>
      <c r="G444" s="17">
        <f t="shared" ref="G444:H444" si="139">SUM(G445)</f>
        <v>0</v>
      </c>
      <c r="H444" s="17">
        <f t="shared" si="139"/>
        <v>0</v>
      </c>
    </row>
    <row r="445" spans="1:8" s="18" customFormat="1" ht="31.5" x14ac:dyDescent="0.25">
      <c r="A445" s="14" t="s">
        <v>642</v>
      </c>
      <c r="B445" s="15" t="s">
        <v>641</v>
      </c>
      <c r="C445" s="16" t="s">
        <v>20</v>
      </c>
      <c r="D445" s="15" t="s">
        <v>48</v>
      </c>
      <c r="E445" s="15" t="s">
        <v>638</v>
      </c>
      <c r="F445" s="17">
        <v>100000</v>
      </c>
      <c r="G445" s="17">
        <v>0</v>
      </c>
      <c r="H445" s="17">
        <v>0</v>
      </c>
    </row>
    <row r="446" spans="1:8" s="13" customFormat="1" ht="15.75" x14ac:dyDescent="0.25">
      <c r="A446" s="9" t="s">
        <v>696</v>
      </c>
      <c r="B446" s="10" t="s">
        <v>643</v>
      </c>
      <c r="C446" s="11"/>
      <c r="D446" s="10"/>
      <c r="E446" s="10"/>
      <c r="F446" s="12">
        <f>F447</f>
        <v>17309882.629999999</v>
      </c>
      <c r="G446" s="12">
        <f t="shared" ref="G446:H446" si="140">G447</f>
        <v>16444388.48</v>
      </c>
      <c r="H446" s="12">
        <f t="shared" si="140"/>
        <v>15578894.35</v>
      </c>
    </row>
    <row r="447" spans="1:8" s="18" customFormat="1" ht="15.75" x14ac:dyDescent="0.25">
      <c r="A447" s="14" t="s">
        <v>92</v>
      </c>
      <c r="B447" s="15" t="s">
        <v>644</v>
      </c>
      <c r="C447" s="16"/>
      <c r="D447" s="15"/>
      <c r="E447" s="15"/>
      <c r="F447" s="17">
        <f>F448</f>
        <v>17309882.629999999</v>
      </c>
      <c r="G447" s="17">
        <f t="shared" ref="G447:H447" si="141">G448</f>
        <v>16444388.48</v>
      </c>
      <c r="H447" s="17">
        <f t="shared" si="141"/>
        <v>15578894.35</v>
      </c>
    </row>
    <row r="448" spans="1:8" s="18" customFormat="1" ht="15.75" x14ac:dyDescent="0.25">
      <c r="A448" s="14" t="s">
        <v>697</v>
      </c>
      <c r="B448" s="15" t="s">
        <v>645</v>
      </c>
      <c r="C448" s="16"/>
      <c r="D448" s="15"/>
      <c r="E448" s="15"/>
      <c r="F448" s="17">
        <f>SUM(F449)</f>
        <v>17309882.629999999</v>
      </c>
      <c r="G448" s="17">
        <f t="shared" ref="G448:H448" si="142">SUM(G449)</f>
        <v>16444388.48</v>
      </c>
      <c r="H448" s="17">
        <f t="shared" si="142"/>
        <v>15578894.35</v>
      </c>
    </row>
    <row r="449" spans="1:8" s="18" customFormat="1" ht="15.75" x14ac:dyDescent="0.25">
      <c r="A449" s="14" t="s">
        <v>647</v>
      </c>
      <c r="B449" s="15" t="s">
        <v>646</v>
      </c>
      <c r="C449" s="16" t="s">
        <v>20</v>
      </c>
      <c r="D449" s="15" t="s">
        <v>18</v>
      </c>
      <c r="E449" s="15" t="s">
        <v>252</v>
      </c>
      <c r="F449" s="17">
        <v>17309882.629999999</v>
      </c>
      <c r="G449" s="17">
        <v>16444388.48</v>
      </c>
      <c r="H449" s="17">
        <v>15578894.35</v>
      </c>
    </row>
    <row r="450" spans="1:8" s="30" customFormat="1" ht="15.75" x14ac:dyDescent="0.25">
      <c r="A450" s="27" t="s">
        <v>695</v>
      </c>
      <c r="B450" s="28"/>
      <c r="C450" s="28"/>
      <c r="D450" s="28"/>
      <c r="E450" s="28"/>
      <c r="F450" s="29">
        <v>0</v>
      </c>
      <c r="G450" s="29">
        <v>24569000</v>
      </c>
      <c r="H450" s="29">
        <v>52281600</v>
      </c>
    </row>
  </sheetData>
  <mergeCells count="12">
    <mergeCell ref="F1:H1"/>
    <mergeCell ref="F2:H2"/>
    <mergeCell ref="F3:H3"/>
    <mergeCell ref="A5:H5"/>
    <mergeCell ref="A7:A9"/>
    <mergeCell ref="B7:B9"/>
    <mergeCell ref="H7:H9"/>
    <mergeCell ref="C7:C9"/>
    <mergeCell ref="E7:E9"/>
    <mergeCell ref="D7:D9"/>
    <mergeCell ref="F7:F9"/>
    <mergeCell ref="G7:G9"/>
  </mergeCells>
  <pageMargins left="0.78740157480314965" right="0.39370078740157483" top="0.39370078740157483" bottom="0.39370078740157483" header="0" footer="0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rep:2.56.0.2200</dc:description>
  <cp:lastModifiedBy>finresurs1</cp:lastModifiedBy>
  <cp:lastPrinted>2025-11-13T05:53:29Z</cp:lastPrinted>
  <dcterms:created xsi:type="dcterms:W3CDTF">2025-11-12T08:44:58Z</dcterms:created>
  <dcterms:modified xsi:type="dcterms:W3CDTF">2025-11-13T07:04:20Z</dcterms:modified>
</cp:coreProperties>
</file>